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95" windowWidth="18975" windowHeight="10815" firstSheet="14" activeTab="28"/>
  </bookViews>
  <sheets>
    <sheet name="(2)" sheetId="18" r:id="rId1"/>
    <sheet name="(3)" sheetId="17" r:id="rId2"/>
    <sheet name="(4)" sheetId="1" r:id="rId3"/>
    <sheet name="(5)" sheetId="2" r:id="rId4"/>
    <sheet name="(6)" sheetId="4" r:id="rId5"/>
    <sheet name="(7)" sheetId="5" r:id="rId6"/>
    <sheet name="(8)" sheetId="6" r:id="rId7"/>
    <sheet name="(9)" sheetId="7" r:id="rId8"/>
    <sheet name="(10)" sheetId="8" r:id="rId9"/>
    <sheet name="(11)" sheetId="9" r:id="rId10"/>
    <sheet name="(12)" sheetId="10" r:id="rId11"/>
    <sheet name="(13)" sheetId="11" r:id="rId12"/>
    <sheet name="(14)" sheetId="12" r:id="rId13"/>
    <sheet name="(15)" sheetId="13" r:id="rId14"/>
    <sheet name="(16)" sheetId="14" r:id="rId15"/>
    <sheet name="(17)" sheetId="15" r:id="rId16"/>
    <sheet name="(18)" sheetId="20" r:id="rId17"/>
    <sheet name="(19)" sheetId="19" r:id="rId18"/>
    <sheet name="(20)" sheetId="16" r:id="rId19"/>
    <sheet name="(21)" sheetId="21" r:id="rId20"/>
    <sheet name="(22)" sheetId="22" r:id="rId21"/>
    <sheet name="(23)" sheetId="23" r:id="rId22"/>
    <sheet name="(24)" sheetId="24" r:id="rId23"/>
    <sheet name="(25)" sheetId="26" r:id="rId24"/>
    <sheet name="(26)" sheetId="25" r:id="rId25"/>
    <sheet name="(27)" sheetId="27" r:id="rId26"/>
    <sheet name="(28)" sheetId="30" r:id="rId27"/>
    <sheet name="(29)" sheetId="29" r:id="rId28"/>
    <sheet name="(30)" sheetId="28" r:id="rId29"/>
    <sheet name="(31)" sheetId="31" r:id="rId30"/>
    <sheet name="Sheet1" sheetId="32" r:id="rId31"/>
  </sheets>
  <definedNames>
    <definedName name="_xlnm.Print_Area" localSheetId="8">'(10)'!$A$1:$F$25</definedName>
    <definedName name="_xlnm.Print_Area" localSheetId="9">'(11)'!$A$1:$M$21</definedName>
    <definedName name="_xlnm.Print_Area" localSheetId="10">'(12)'!$A$1:$M$24</definedName>
    <definedName name="_xlnm.Print_Area" localSheetId="11">'(13)'!$A$1:$L$15</definedName>
    <definedName name="_xlnm.Print_Area" localSheetId="12">'(14)'!$A$1:$L$23</definedName>
    <definedName name="_xlnm.Print_Area" localSheetId="13">'(15)'!$A$1:$I$27</definedName>
    <definedName name="_xlnm.Print_Area" localSheetId="14">'(16)'!$A$1:$I$63</definedName>
    <definedName name="_xlnm.Print_Area" localSheetId="15">'(17)'!$A$1:$F$19</definedName>
    <definedName name="_xlnm.Print_Area" localSheetId="16">'(18)'!$A$1:$F$22</definedName>
    <definedName name="_xlnm.Print_Area" localSheetId="17">'(19)'!$A$1:$G$13</definedName>
    <definedName name="_xlnm.Print_Area" localSheetId="0">'(2)'!$A$1:$K$16</definedName>
    <definedName name="_xlnm.Print_Area" localSheetId="18">'(20)'!$A$1:$G$22</definedName>
    <definedName name="_xlnm.Print_Area" localSheetId="19">'(21)'!$A$1:$J$52</definedName>
    <definedName name="_xlnm.Print_Area" localSheetId="20">'(22)'!$A$1:$J$133</definedName>
    <definedName name="_xlnm.Print_Area" localSheetId="21">'(23)'!$A$1:$G$17</definedName>
    <definedName name="_xlnm.Print_Area" localSheetId="22">'(24)'!$A$1:$G$22</definedName>
    <definedName name="_xlnm.Print_Area" localSheetId="23">'(25)'!$A$1:$F$19</definedName>
    <definedName name="_xlnm.Print_Area" localSheetId="24">'(26)'!$A$1:$F$22</definedName>
    <definedName name="_xlnm.Print_Area" localSheetId="25">'(27)'!$A$1:$U$62</definedName>
    <definedName name="_xlnm.Print_Area" localSheetId="26">'(28)'!$A$1:$U$157</definedName>
    <definedName name="_xlnm.Print_Area" localSheetId="27">'(29)'!$A$1:$J$27</definedName>
    <definedName name="_xlnm.Print_Area" localSheetId="1">'(3)'!$A$1:$K$23</definedName>
    <definedName name="_xlnm.Print_Area" localSheetId="28">'(30)'!$A$1:$J$75</definedName>
    <definedName name="_xlnm.Print_Area" localSheetId="29">'(31)'!$A$1:$I$58</definedName>
    <definedName name="_xlnm.Print_Area" localSheetId="2">'(4)'!$A$1:$G$14</definedName>
    <definedName name="_xlnm.Print_Area" localSheetId="3">'(5)'!$A$1:$G$25</definedName>
    <definedName name="_xlnm.Print_Area" localSheetId="4">'(6)'!$A$1:$I$20</definedName>
    <definedName name="_xlnm.Print_Area" localSheetId="5">'(7)'!$A$1:$I$21</definedName>
    <definedName name="_xlnm.Print_Area" localSheetId="6">'(8)'!$A$1:$H$21</definedName>
    <definedName name="_xlnm.Print_Area" localSheetId="7">'(9)'!$A$1:$F$18</definedName>
  </definedNames>
  <calcPr calcId="144525"/>
</workbook>
</file>

<file path=xl/calcChain.xml><?xml version="1.0" encoding="utf-8"?>
<calcChain xmlns="http://schemas.openxmlformats.org/spreadsheetml/2006/main">
  <c r="I57" i="31" l="1"/>
  <c r="H57" i="31"/>
  <c r="F57" i="31"/>
  <c r="D57" i="31"/>
  <c r="C57" i="31"/>
  <c r="H26" i="31" l="1"/>
  <c r="H25" i="31"/>
  <c r="D26" i="31"/>
  <c r="G25" i="31"/>
  <c r="F25" i="31"/>
  <c r="D25" i="31"/>
  <c r="D45" i="28"/>
  <c r="E45" i="28"/>
  <c r="F45" i="28"/>
  <c r="G45" i="28"/>
  <c r="H45" i="28"/>
  <c r="I45" i="28"/>
  <c r="J45" i="28"/>
  <c r="C45" i="28"/>
  <c r="I26" i="29"/>
  <c r="I25" i="29"/>
  <c r="I27" i="29" s="1"/>
  <c r="T39" i="27"/>
  <c r="B11" i="11"/>
  <c r="F13" i="10"/>
  <c r="F23" i="10" s="1"/>
  <c r="F9" i="10"/>
  <c r="D27" i="10"/>
  <c r="E23" i="10"/>
  <c r="D23" i="10"/>
  <c r="C23" i="10"/>
  <c r="B23" i="10"/>
  <c r="F12" i="10"/>
  <c r="K8" i="18" l="1"/>
  <c r="K9" i="18"/>
  <c r="K10" i="18"/>
  <c r="K11" i="18"/>
  <c r="K7" i="18"/>
  <c r="K6" i="18"/>
  <c r="H8" i="18"/>
  <c r="H9" i="18"/>
  <c r="H10" i="18"/>
  <c r="H11" i="18"/>
  <c r="H7" i="18"/>
  <c r="H6" i="18"/>
  <c r="E11" i="18"/>
  <c r="E8" i="18"/>
  <c r="E9" i="18"/>
  <c r="E10" i="18"/>
  <c r="E7" i="18"/>
  <c r="E6" i="18"/>
  <c r="C12" i="18"/>
  <c r="D12" i="18"/>
  <c r="F12" i="18"/>
  <c r="G12" i="18"/>
  <c r="I12" i="18"/>
  <c r="J12" i="18"/>
  <c r="B12" i="18"/>
  <c r="K12" i="18" l="1"/>
  <c r="H12" i="18"/>
  <c r="E12" i="18"/>
  <c r="K17" i="17"/>
  <c r="K18" i="17"/>
  <c r="K19" i="17"/>
  <c r="K20" i="17"/>
  <c r="K21" i="17"/>
  <c r="K16" i="17"/>
  <c r="K12" i="17"/>
  <c r="K13" i="17"/>
  <c r="K14" i="17"/>
  <c r="K11" i="17"/>
  <c r="K9" i="17"/>
  <c r="K8" i="17"/>
  <c r="H16" i="17"/>
  <c r="H17" i="17"/>
  <c r="H18" i="17"/>
  <c r="H19" i="17"/>
  <c r="H20" i="17"/>
  <c r="H21" i="17"/>
  <c r="H12" i="17"/>
  <c r="H13" i="17"/>
  <c r="H14" i="17"/>
  <c r="H11" i="17"/>
  <c r="H9" i="17"/>
  <c r="H8" i="17"/>
  <c r="E16" i="17"/>
  <c r="E17" i="17"/>
  <c r="E18" i="17"/>
  <c r="E19" i="17"/>
  <c r="E20" i="17"/>
  <c r="E21" i="17"/>
  <c r="E11" i="17"/>
  <c r="E12" i="17"/>
  <c r="E13" i="17"/>
  <c r="E14" i="17"/>
  <c r="E9" i="17"/>
  <c r="E8" i="17"/>
  <c r="C22" i="17"/>
  <c r="D22" i="17"/>
  <c r="E22" i="17"/>
  <c r="F22" i="17"/>
  <c r="G22" i="17"/>
  <c r="I22" i="17"/>
  <c r="J22" i="17"/>
  <c r="B22" i="17"/>
  <c r="K22" i="17" l="1"/>
  <c r="H22" i="17"/>
  <c r="D64" i="28"/>
  <c r="E64" i="28"/>
  <c r="F64" i="28"/>
  <c r="G64" i="28"/>
  <c r="H64" i="28"/>
  <c r="I64" i="28"/>
  <c r="C64" i="28"/>
  <c r="D61" i="28"/>
  <c r="E61" i="28"/>
  <c r="F61" i="28"/>
  <c r="G61" i="28"/>
  <c r="H61" i="28"/>
  <c r="I61" i="28"/>
  <c r="C61" i="28"/>
  <c r="D58" i="28"/>
  <c r="E58" i="28"/>
  <c r="F58" i="28"/>
  <c r="G58" i="28"/>
  <c r="H58" i="28"/>
  <c r="I58" i="28"/>
  <c r="C58" i="28"/>
  <c r="D48" i="28"/>
  <c r="E48" i="28"/>
  <c r="F48" i="28"/>
  <c r="G48" i="28"/>
  <c r="H48" i="28"/>
  <c r="I48" i="28"/>
  <c r="C48" i="28"/>
  <c r="G42" i="28"/>
  <c r="H42" i="28"/>
  <c r="I42" i="28"/>
  <c r="D42" i="28"/>
  <c r="E42" i="28"/>
  <c r="F42" i="28"/>
  <c r="C42" i="28"/>
  <c r="D36" i="28"/>
  <c r="E36" i="28"/>
  <c r="F36" i="28"/>
  <c r="G36" i="28"/>
  <c r="H36" i="28"/>
  <c r="I36" i="28"/>
  <c r="C36" i="28"/>
  <c r="I33" i="28"/>
  <c r="D33" i="28"/>
  <c r="E33" i="28"/>
  <c r="F33" i="28"/>
  <c r="G33" i="28"/>
  <c r="H33" i="28"/>
  <c r="C33" i="28"/>
  <c r="D24" i="28"/>
  <c r="E24" i="28"/>
  <c r="F24" i="28"/>
  <c r="G24" i="28"/>
  <c r="H24" i="28"/>
  <c r="I24" i="28"/>
  <c r="C24" i="28"/>
  <c r="D21" i="28"/>
  <c r="E21" i="28"/>
  <c r="F21" i="28"/>
  <c r="G21" i="28"/>
  <c r="H21" i="28"/>
  <c r="I21" i="28"/>
  <c r="C21" i="28"/>
  <c r="D15" i="28"/>
  <c r="E15" i="28"/>
  <c r="F15" i="28"/>
  <c r="G15" i="28"/>
  <c r="H15" i="28"/>
  <c r="I15" i="28"/>
  <c r="C15" i="28"/>
  <c r="D12" i="28"/>
  <c r="E12" i="28"/>
  <c r="F12" i="28"/>
  <c r="G12" i="28"/>
  <c r="H12" i="28"/>
  <c r="I12" i="28"/>
  <c r="C12" i="28"/>
  <c r="D24" i="29"/>
  <c r="E24" i="29"/>
  <c r="F24" i="29"/>
  <c r="G24" i="29"/>
  <c r="H24" i="29"/>
  <c r="I24" i="29"/>
  <c r="C24" i="29"/>
  <c r="D21" i="29"/>
  <c r="E21" i="29"/>
  <c r="F21" i="29"/>
  <c r="G21" i="29"/>
  <c r="H21" i="29"/>
  <c r="I21" i="29"/>
  <c r="C21" i="29"/>
  <c r="E18" i="29"/>
  <c r="F18" i="29"/>
  <c r="G18" i="29"/>
  <c r="H18" i="29"/>
  <c r="I18" i="29"/>
  <c r="D18" i="29"/>
  <c r="C18" i="29"/>
  <c r="D15" i="29"/>
  <c r="E15" i="29"/>
  <c r="F15" i="29"/>
  <c r="G15" i="29"/>
  <c r="H15" i="29"/>
  <c r="I15" i="29"/>
  <c r="C15" i="29"/>
  <c r="D12" i="29"/>
  <c r="E12" i="29"/>
  <c r="F12" i="29"/>
  <c r="G12" i="29"/>
  <c r="H12" i="29"/>
  <c r="I12" i="29"/>
  <c r="C12" i="29"/>
  <c r="D9" i="29"/>
  <c r="E9" i="29"/>
  <c r="F9" i="29"/>
  <c r="G9" i="29"/>
  <c r="H9" i="29"/>
  <c r="I9" i="29"/>
  <c r="C9" i="29"/>
  <c r="S6" i="27"/>
  <c r="T6" i="27"/>
  <c r="S7" i="27"/>
  <c r="T7" i="27"/>
  <c r="S8" i="27"/>
  <c r="T8" i="27"/>
  <c r="S9" i="27"/>
  <c r="T9" i="27"/>
  <c r="S10" i="27"/>
  <c r="T10" i="27"/>
  <c r="S11" i="27"/>
  <c r="T11" i="27"/>
  <c r="J51" i="21" l="1"/>
  <c r="J50" i="21"/>
  <c r="J49" i="21"/>
  <c r="I51" i="21"/>
  <c r="I50" i="21"/>
  <c r="I49" i="21"/>
  <c r="H51" i="21"/>
  <c r="H50" i="21"/>
  <c r="H49" i="21"/>
  <c r="G51" i="21"/>
  <c r="G50" i="21"/>
  <c r="G49" i="21"/>
  <c r="F51" i="21"/>
  <c r="F50" i="21"/>
  <c r="F49" i="21"/>
  <c r="E51" i="21"/>
  <c r="E50" i="21"/>
  <c r="E49" i="21"/>
  <c r="D51" i="21"/>
  <c r="D50" i="21"/>
  <c r="D49" i="21"/>
  <c r="J48" i="21"/>
  <c r="I48" i="21"/>
  <c r="H48" i="21"/>
  <c r="G48" i="21"/>
  <c r="F48" i="21"/>
  <c r="E48" i="21"/>
  <c r="D48" i="21"/>
  <c r="J47" i="21"/>
  <c r="I47" i="21"/>
  <c r="H47" i="21"/>
  <c r="G47" i="21"/>
  <c r="F47" i="21"/>
  <c r="E47" i="21"/>
  <c r="D47" i="21"/>
  <c r="C51" i="21"/>
  <c r="C50" i="21"/>
  <c r="C48" i="21"/>
  <c r="C49" i="21"/>
  <c r="C47" i="21"/>
  <c r="J46" i="21"/>
  <c r="I46" i="21"/>
  <c r="H46" i="21"/>
  <c r="G46" i="21"/>
  <c r="F46" i="21"/>
  <c r="E46" i="21"/>
  <c r="D46" i="21"/>
  <c r="C46" i="21"/>
  <c r="J34" i="21"/>
  <c r="I34" i="21"/>
  <c r="H34" i="21"/>
  <c r="G34" i="21"/>
  <c r="F34" i="21"/>
  <c r="E34" i="21"/>
  <c r="D34" i="21"/>
  <c r="C34" i="21"/>
  <c r="J23" i="21"/>
  <c r="I23" i="21"/>
  <c r="H23" i="21"/>
  <c r="G23" i="21"/>
  <c r="F23" i="21"/>
  <c r="E23" i="21"/>
  <c r="D23" i="21"/>
  <c r="C23" i="21"/>
  <c r="J17" i="21"/>
  <c r="I17" i="21"/>
  <c r="H17" i="21"/>
  <c r="G17" i="21"/>
  <c r="F17" i="21"/>
  <c r="E17" i="21"/>
  <c r="D17" i="21"/>
  <c r="C17" i="21"/>
  <c r="J11" i="21"/>
  <c r="I11" i="21"/>
  <c r="H11" i="21"/>
  <c r="G11" i="21"/>
  <c r="F11" i="21"/>
  <c r="E11" i="21"/>
  <c r="D11" i="21"/>
  <c r="C11" i="21"/>
  <c r="F21" i="16"/>
  <c r="E21" i="16"/>
  <c r="D21" i="16"/>
  <c r="C21" i="16"/>
  <c r="B21" i="16"/>
  <c r="G20" i="16"/>
  <c r="G19" i="16"/>
  <c r="G18" i="16"/>
  <c r="G17" i="16"/>
  <c r="G16" i="16"/>
  <c r="G15" i="16"/>
  <c r="G13" i="16"/>
  <c r="G12" i="16"/>
  <c r="G11" i="16"/>
  <c r="G10" i="16"/>
  <c r="G8" i="16"/>
  <c r="G7" i="16"/>
  <c r="G21" i="16" s="1"/>
  <c r="F13" i="19"/>
  <c r="E13" i="19"/>
  <c r="D13" i="19"/>
  <c r="C13" i="19"/>
  <c r="B13" i="19"/>
  <c r="G12" i="19"/>
  <c r="G11" i="19"/>
  <c r="G10" i="19"/>
  <c r="G9" i="19"/>
  <c r="G8" i="19"/>
  <c r="G7" i="19"/>
  <c r="G13" i="19" s="1"/>
  <c r="E21" i="20"/>
  <c r="D21" i="20"/>
  <c r="C21" i="20"/>
  <c r="B21" i="20"/>
  <c r="F20" i="20"/>
  <c r="F19" i="20"/>
  <c r="F18" i="20"/>
  <c r="F17" i="20"/>
  <c r="F16" i="20"/>
  <c r="F15" i="20"/>
  <c r="F13" i="20"/>
  <c r="F12" i="20"/>
  <c r="F11" i="20"/>
  <c r="F10" i="20"/>
  <c r="F8" i="20"/>
  <c r="F7" i="20"/>
  <c r="F21" i="20" s="1"/>
  <c r="E12" i="15"/>
  <c r="D12" i="15"/>
  <c r="C12" i="15"/>
  <c r="B12" i="15"/>
  <c r="F11" i="15"/>
  <c r="F10" i="15"/>
  <c r="F9" i="15"/>
  <c r="F8" i="15"/>
  <c r="F7" i="15"/>
  <c r="F6" i="15"/>
  <c r="F12" i="15" s="1"/>
  <c r="H62" i="14"/>
  <c r="H61" i="14"/>
  <c r="H63" i="14" s="1"/>
  <c r="G62" i="14"/>
  <c r="G61" i="14"/>
  <c r="G63" i="14" s="1"/>
  <c r="F62" i="14"/>
  <c r="F61" i="14"/>
  <c r="F63" i="14" s="1"/>
  <c r="E62" i="14"/>
  <c r="E61" i="14"/>
  <c r="E63" i="14" s="1"/>
  <c r="D62" i="14"/>
  <c r="D61" i="14"/>
  <c r="D63" i="14" s="1"/>
  <c r="C62" i="14"/>
  <c r="C61" i="14"/>
  <c r="I60" i="14"/>
  <c r="I59" i="14"/>
  <c r="I62" i="14" s="1"/>
  <c r="I58" i="14"/>
  <c r="I61" i="14" s="1"/>
  <c r="I57" i="14"/>
  <c r="I56" i="14"/>
  <c r="I55" i="14"/>
  <c r="I54" i="14"/>
  <c r="I53" i="14"/>
  <c r="I52" i="14"/>
  <c r="I51" i="14"/>
  <c r="I50" i="14"/>
  <c r="I49" i="14"/>
  <c r="I48" i="14"/>
  <c r="I47" i="14"/>
  <c r="I46" i="14"/>
  <c r="I45" i="14"/>
  <c r="I44" i="14"/>
  <c r="I43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5" i="14"/>
  <c r="I14" i="14"/>
  <c r="I13" i="14"/>
  <c r="I12" i="14"/>
  <c r="I11" i="14"/>
  <c r="I10" i="14"/>
  <c r="H26" i="13"/>
  <c r="H25" i="13"/>
  <c r="G26" i="13"/>
  <c r="G25" i="13"/>
  <c r="F26" i="13"/>
  <c r="F25" i="13"/>
  <c r="E26" i="13"/>
  <c r="E25" i="13"/>
  <c r="D26" i="13"/>
  <c r="D25" i="13"/>
  <c r="C26" i="13"/>
  <c r="C25" i="13"/>
  <c r="I24" i="13"/>
  <c r="I23" i="13"/>
  <c r="I26" i="13" s="1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H9" i="13"/>
  <c r="H27" i="13" s="1"/>
  <c r="G9" i="13"/>
  <c r="G27" i="13" s="1"/>
  <c r="F9" i="13"/>
  <c r="F27" i="13" s="1"/>
  <c r="E9" i="13"/>
  <c r="E27" i="13" s="1"/>
  <c r="D9" i="13"/>
  <c r="D27" i="13" s="1"/>
  <c r="C9" i="13"/>
  <c r="C27" i="13" s="1"/>
  <c r="I8" i="13"/>
  <c r="I7" i="13"/>
  <c r="I9" i="13" s="1"/>
  <c r="K21" i="12"/>
  <c r="J21" i="12"/>
  <c r="I21" i="12"/>
  <c r="H21" i="12"/>
  <c r="G21" i="12"/>
  <c r="F21" i="12"/>
  <c r="E21" i="12"/>
  <c r="D21" i="12"/>
  <c r="C21" i="12"/>
  <c r="L20" i="12"/>
  <c r="L19" i="12"/>
  <c r="L18" i="12"/>
  <c r="L17" i="12"/>
  <c r="L16" i="12"/>
  <c r="L15" i="12"/>
  <c r="L13" i="12"/>
  <c r="L12" i="12"/>
  <c r="L11" i="12"/>
  <c r="L10" i="12"/>
  <c r="L8" i="12"/>
  <c r="L7" i="12"/>
  <c r="L21" i="12" s="1"/>
  <c r="B21" i="12"/>
  <c r="L10" i="11"/>
  <c r="L9" i="11"/>
  <c r="L8" i="11"/>
  <c r="L7" i="11"/>
  <c r="L6" i="11"/>
  <c r="L5" i="11"/>
  <c r="L11" i="11" s="1"/>
  <c r="K11" i="11"/>
  <c r="J11" i="11"/>
  <c r="I11" i="11"/>
  <c r="H11" i="11"/>
  <c r="G11" i="11"/>
  <c r="F11" i="11"/>
  <c r="E11" i="11"/>
  <c r="D11" i="11"/>
  <c r="C11" i="11"/>
  <c r="L23" i="10"/>
  <c r="K23" i="10"/>
  <c r="M22" i="10"/>
  <c r="M21" i="10"/>
  <c r="M20" i="10"/>
  <c r="M19" i="10"/>
  <c r="M18" i="10"/>
  <c r="M17" i="10"/>
  <c r="M15" i="10"/>
  <c r="M14" i="10"/>
  <c r="M13" i="10"/>
  <c r="M12" i="10"/>
  <c r="M10" i="10"/>
  <c r="M9" i="10"/>
  <c r="M23" i="10" s="1"/>
  <c r="G23" i="10"/>
  <c r="J22" i="10"/>
  <c r="J21" i="10"/>
  <c r="J20" i="10"/>
  <c r="J19" i="10"/>
  <c r="J18" i="10"/>
  <c r="J17" i="10"/>
  <c r="J15" i="10"/>
  <c r="J14" i="10"/>
  <c r="J13" i="10"/>
  <c r="J12" i="10"/>
  <c r="J10" i="10"/>
  <c r="J9" i="10"/>
  <c r="J23" i="10" s="1"/>
  <c r="I23" i="10"/>
  <c r="H23" i="10"/>
  <c r="F22" i="10"/>
  <c r="F21" i="10"/>
  <c r="F20" i="10"/>
  <c r="F19" i="10"/>
  <c r="F18" i="10"/>
  <c r="F17" i="10"/>
  <c r="F15" i="10"/>
  <c r="F14" i="10"/>
  <c r="F10" i="10"/>
  <c r="F11" i="9"/>
  <c r="C16" i="9"/>
  <c r="D16" i="9"/>
  <c r="B16" i="9"/>
  <c r="L16" i="9"/>
  <c r="K16" i="9"/>
  <c r="M15" i="9"/>
  <c r="M14" i="9"/>
  <c r="M13" i="9"/>
  <c r="M12" i="9"/>
  <c r="M11" i="9"/>
  <c r="M10" i="9"/>
  <c r="M16" i="9" s="1"/>
  <c r="J15" i="9"/>
  <c r="J14" i="9"/>
  <c r="J13" i="9"/>
  <c r="J12" i="9"/>
  <c r="J11" i="9"/>
  <c r="J10" i="9"/>
  <c r="J16" i="9" s="1"/>
  <c r="I16" i="9"/>
  <c r="H16" i="9"/>
  <c r="G16" i="9"/>
  <c r="F15" i="9"/>
  <c r="F14" i="9"/>
  <c r="F13" i="9"/>
  <c r="F12" i="9"/>
  <c r="F16" i="9" s="1"/>
  <c r="E16" i="9"/>
  <c r="E22" i="8"/>
  <c r="C22" i="8"/>
  <c r="B22" i="8"/>
  <c r="F21" i="8"/>
  <c r="F19" i="8"/>
  <c r="F17" i="8"/>
  <c r="F14" i="8"/>
  <c r="F12" i="8"/>
  <c r="D21" i="8"/>
  <c r="D20" i="8"/>
  <c r="F20" i="8" s="1"/>
  <c r="D19" i="8"/>
  <c r="D18" i="8"/>
  <c r="F18" i="8" s="1"/>
  <c r="D17" i="8"/>
  <c r="D16" i="8"/>
  <c r="F16" i="8" s="1"/>
  <c r="D14" i="8"/>
  <c r="D13" i="8"/>
  <c r="F13" i="8" s="1"/>
  <c r="D12" i="8"/>
  <c r="D11" i="8"/>
  <c r="F11" i="8" s="1"/>
  <c r="D9" i="8"/>
  <c r="F9" i="8" s="1"/>
  <c r="D8" i="8"/>
  <c r="F8" i="8" s="1"/>
  <c r="F22" i="8" s="1"/>
  <c r="E12" i="7"/>
  <c r="C12" i="7"/>
  <c r="B12" i="7"/>
  <c r="D11" i="7"/>
  <c r="F11" i="7" s="1"/>
  <c r="D10" i="7"/>
  <c r="F10" i="7" s="1"/>
  <c r="D9" i="7"/>
  <c r="F9" i="7" s="1"/>
  <c r="D8" i="7"/>
  <c r="F8" i="7" s="1"/>
  <c r="D7" i="7"/>
  <c r="F7" i="7" s="1"/>
  <c r="D6" i="7"/>
  <c r="D12" i="7" s="1"/>
  <c r="F12" i="7" s="1"/>
  <c r="G21" i="6"/>
  <c r="F21" i="6"/>
  <c r="E21" i="6"/>
  <c r="D21" i="6"/>
  <c r="C21" i="6"/>
  <c r="B21" i="6"/>
  <c r="H20" i="6"/>
  <c r="H19" i="6"/>
  <c r="H18" i="6"/>
  <c r="H17" i="6"/>
  <c r="H16" i="6"/>
  <c r="H15" i="6"/>
  <c r="H13" i="6"/>
  <c r="H12" i="6"/>
  <c r="H11" i="6"/>
  <c r="H10" i="6"/>
  <c r="H8" i="6"/>
  <c r="H7" i="6"/>
  <c r="H21" i="6" s="1"/>
  <c r="I20" i="5"/>
  <c r="I19" i="5"/>
  <c r="I18" i="5"/>
  <c r="I17" i="5"/>
  <c r="I16" i="5"/>
  <c r="I15" i="5"/>
  <c r="I13" i="5"/>
  <c r="I12" i="5"/>
  <c r="I11" i="5"/>
  <c r="I10" i="5"/>
  <c r="I8" i="5"/>
  <c r="I7" i="5"/>
  <c r="I21" i="5" s="1"/>
  <c r="H21" i="5"/>
  <c r="G21" i="5"/>
  <c r="F21" i="5"/>
  <c r="D21" i="5"/>
  <c r="C21" i="5"/>
  <c r="B21" i="5"/>
  <c r="E20" i="5"/>
  <c r="E19" i="5"/>
  <c r="E18" i="5"/>
  <c r="E17" i="5"/>
  <c r="E16" i="5"/>
  <c r="E15" i="5"/>
  <c r="E13" i="5"/>
  <c r="E12" i="5"/>
  <c r="E11" i="5"/>
  <c r="E10" i="5"/>
  <c r="E8" i="5"/>
  <c r="E21" i="5" s="1"/>
  <c r="E7" i="5"/>
  <c r="H14" i="4"/>
  <c r="G14" i="4"/>
  <c r="F14" i="4"/>
  <c r="I13" i="4"/>
  <c r="I12" i="4"/>
  <c r="I11" i="4"/>
  <c r="I10" i="4"/>
  <c r="I9" i="4"/>
  <c r="I8" i="4"/>
  <c r="I14" i="4" s="1"/>
  <c r="D14" i="4"/>
  <c r="C14" i="4"/>
  <c r="B14" i="4"/>
  <c r="E13" i="4"/>
  <c r="E12" i="4"/>
  <c r="E11" i="4"/>
  <c r="E10" i="4"/>
  <c r="E9" i="4"/>
  <c r="E8" i="4"/>
  <c r="E14" i="4" s="1"/>
  <c r="F22" i="2"/>
  <c r="E22" i="2"/>
  <c r="D22" i="2"/>
  <c r="C22" i="2"/>
  <c r="B22" i="2"/>
  <c r="G21" i="2"/>
  <c r="G20" i="2"/>
  <c r="G19" i="2"/>
  <c r="G18" i="2"/>
  <c r="G17" i="2"/>
  <c r="G16" i="2"/>
  <c r="G14" i="2"/>
  <c r="G13" i="2"/>
  <c r="G12" i="2"/>
  <c r="G11" i="2"/>
  <c r="G9" i="2"/>
  <c r="G8" i="2"/>
  <c r="G22" i="2" s="1"/>
  <c r="G11" i="1"/>
  <c r="G10" i="1"/>
  <c r="G9" i="1"/>
  <c r="G8" i="1"/>
  <c r="G7" i="1"/>
  <c r="G6" i="1"/>
  <c r="F12" i="1"/>
  <c r="E12" i="1"/>
  <c r="D12" i="1"/>
  <c r="C12" i="1"/>
  <c r="B12" i="1"/>
  <c r="C63" i="14" l="1"/>
  <c r="I25" i="13"/>
  <c r="I63" i="14"/>
  <c r="I27" i="13"/>
  <c r="F6" i="7"/>
  <c r="D22" i="8"/>
  <c r="G12" i="1"/>
  <c r="D111" i="30"/>
  <c r="E111" i="30"/>
  <c r="F111" i="30"/>
  <c r="G111" i="30"/>
  <c r="H111" i="30"/>
  <c r="I111" i="30"/>
  <c r="J111" i="30"/>
  <c r="K111" i="30"/>
  <c r="L111" i="30"/>
  <c r="M111" i="30"/>
  <c r="N111" i="30"/>
  <c r="O111" i="30"/>
  <c r="P111" i="30"/>
  <c r="Q111" i="30"/>
  <c r="R111" i="30"/>
  <c r="C111" i="30"/>
  <c r="S117" i="30"/>
  <c r="U117" i="30" s="1"/>
  <c r="T117" i="30"/>
  <c r="T116" i="30"/>
  <c r="T115" i="30"/>
  <c r="T114" i="30"/>
  <c r="T113" i="30"/>
  <c r="T112" i="30"/>
  <c r="S112" i="30"/>
  <c r="D135" i="30"/>
  <c r="E135" i="30"/>
  <c r="F135" i="30"/>
  <c r="G135" i="30"/>
  <c r="H135" i="30"/>
  <c r="I135" i="30"/>
  <c r="J135" i="30"/>
  <c r="K135" i="30"/>
  <c r="L135" i="30"/>
  <c r="M135" i="30"/>
  <c r="N135" i="30"/>
  <c r="O135" i="30"/>
  <c r="P135" i="30"/>
  <c r="Q135" i="30"/>
  <c r="R135" i="30"/>
  <c r="C142" i="30"/>
  <c r="C149" i="30"/>
  <c r="C150" i="30"/>
  <c r="C151" i="30"/>
  <c r="C152" i="30"/>
  <c r="C153" i="30"/>
  <c r="C154" i="30"/>
  <c r="C155" i="30"/>
  <c r="C135" i="30"/>
  <c r="K19" i="27"/>
  <c r="J19" i="27"/>
  <c r="I19" i="27"/>
  <c r="H19" i="27"/>
  <c r="G19" i="27"/>
  <c r="F19" i="27"/>
  <c r="E19" i="27"/>
  <c r="D19" i="27"/>
  <c r="D12" i="27"/>
  <c r="D149" i="30"/>
  <c r="E149" i="30"/>
  <c r="F149" i="30"/>
  <c r="G149" i="30"/>
  <c r="H149" i="30"/>
  <c r="I149" i="30"/>
  <c r="J149" i="30"/>
  <c r="K149" i="30"/>
  <c r="L149" i="30"/>
  <c r="M149" i="30"/>
  <c r="N149" i="30"/>
  <c r="O149" i="30"/>
  <c r="P149" i="30"/>
  <c r="Q149" i="30"/>
  <c r="R149" i="30"/>
  <c r="S43" i="30"/>
  <c r="S44" i="30"/>
  <c r="S45" i="30"/>
  <c r="S46" i="30"/>
  <c r="S47" i="30"/>
  <c r="S48" i="30"/>
  <c r="F21" i="24"/>
  <c r="F17" i="24"/>
  <c r="F18" i="24"/>
  <c r="F19" i="24"/>
  <c r="F20" i="24"/>
  <c r="F16" i="24"/>
  <c r="F13" i="24"/>
  <c r="F14" i="24"/>
  <c r="F12" i="24"/>
  <c r="F11" i="24"/>
  <c r="F9" i="24"/>
  <c r="F8" i="24"/>
  <c r="D151" i="30"/>
  <c r="E151" i="30"/>
  <c r="F151" i="30"/>
  <c r="G151" i="30"/>
  <c r="H151" i="30"/>
  <c r="I151" i="30"/>
  <c r="J151" i="30"/>
  <c r="K151" i="30"/>
  <c r="L151" i="30"/>
  <c r="M151" i="30"/>
  <c r="N151" i="30"/>
  <c r="O151" i="30"/>
  <c r="P151" i="30"/>
  <c r="Q151" i="30"/>
  <c r="R151" i="30"/>
  <c r="T151" i="30" s="1"/>
  <c r="D152" i="30"/>
  <c r="E152" i="30"/>
  <c r="F152" i="30"/>
  <c r="G152" i="30"/>
  <c r="H152" i="30"/>
  <c r="I152" i="30"/>
  <c r="J152" i="30"/>
  <c r="K152" i="30"/>
  <c r="L152" i="30"/>
  <c r="M152" i="30"/>
  <c r="N152" i="30"/>
  <c r="O152" i="30"/>
  <c r="P152" i="30"/>
  <c r="Q152" i="30"/>
  <c r="R152" i="30"/>
  <c r="D153" i="30"/>
  <c r="E153" i="30"/>
  <c r="F153" i="30"/>
  <c r="G153" i="30"/>
  <c r="H153" i="30"/>
  <c r="I153" i="30"/>
  <c r="J153" i="30"/>
  <c r="K153" i="30"/>
  <c r="L153" i="30"/>
  <c r="M153" i="30"/>
  <c r="N153" i="30"/>
  <c r="O153" i="30"/>
  <c r="P153" i="30"/>
  <c r="Q153" i="30"/>
  <c r="R153" i="30"/>
  <c r="T153" i="30" s="1"/>
  <c r="D154" i="30"/>
  <c r="E154" i="30"/>
  <c r="F154" i="30"/>
  <c r="G154" i="30"/>
  <c r="H154" i="30"/>
  <c r="I154" i="30"/>
  <c r="J154" i="30"/>
  <c r="K154" i="30"/>
  <c r="L154" i="30"/>
  <c r="M154" i="30"/>
  <c r="N154" i="30"/>
  <c r="O154" i="30"/>
  <c r="P154" i="30"/>
  <c r="Q154" i="30"/>
  <c r="R154" i="30"/>
  <c r="T154" i="30" s="1"/>
  <c r="D155" i="30"/>
  <c r="E155" i="30"/>
  <c r="F155" i="30"/>
  <c r="G155" i="30"/>
  <c r="H155" i="30"/>
  <c r="I155" i="30"/>
  <c r="J155" i="30"/>
  <c r="K155" i="30"/>
  <c r="L155" i="30"/>
  <c r="M155" i="30"/>
  <c r="N155" i="30"/>
  <c r="O155" i="30"/>
  <c r="P155" i="30"/>
  <c r="Q155" i="30"/>
  <c r="S155" i="30" s="1"/>
  <c r="R155" i="30"/>
  <c r="D150" i="30"/>
  <c r="E150" i="30"/>
  <c r="F150" i="30"/>
  <c r="G150" i="30"/>
  <c r="G156" i="30" s="1"/>
  <c r="H150" i="30"/>
  <c r="I150" i="30"/>
  <c r="J150" i="30"/>
  <c r="K150" i="30"/>
  <c r="K156" i="30" s="1"/>
  <c r="L150" i="30"/>
  <c r="M150" i="30"/>
  <c r="N150" i="30"/>
  <c r="O150" i="30"/>
  <c r="O156" i="30" s="1"/>
  <c r="P150" i="30"/>
  <c r="Q150" i="30"/>
  <c r="S150" i="30" s="1"/>
  <c r="R150" i="30"/>
  <c r="T150" i="30" s="1"/>
  <c r="S152" i="30"/>
  <c r="T152" i="30"/>
  <c r="S153" i="30"/>
  <c r="S154" i="30"/>
  <c r="T155" i="30"/>
  <c r="S151" i="30"/>
  <c r="E156" i="30"/>
  <c r="I156" i="30"/>
  <c r="M156" i="30"/>
  <c r="Q156" i="30"/>
  <c r="S144" i="30"/>
  <c r="T144" i="30"/>
  <c r="S145" i="30"/>
  <c r="T145" i="30"/>
  <c r="S146" i="30"/>
  <c r="T146" i="30"/>
  <c r="S147" i="30"/>
  <c r="T147" i="30"/>
  <c r="S148" i="30"/>
  <c r="T148" i="30"/>
  <c r="T143" i="30"/>
  <c r="T149" i="30" s="1"/>
  <c r="S143" i="30"/>
  <c r="S136" i="30"/>
  <c r="T136" i="30"/>
  <c r="S137" i="30"/>
  <c r="T137" i="30"/>
  <c r="S138" i="30"/>
  <c r="T138" i="30"/>
  <c r="S139" i="30"/>
  <c r="T139" i="30"/>
  <c r="S140" i="30"/>
  <c r="T140" i="30"/>
  <c r="S141" i="30"/>
  <c r="T141" i="30"/>
  <c r="D142" i="30"/>
  <c r="E142" i="30"/>
  <c r="F142" i="30"/>
  <c r="G142" i="30"/>
  <c r="H142" i="30"/>
  <c r="I142" i="30"/>
  <c r="J142" i="30"/>
  <c r="K142" i="30"/>
  <c r="L142" i="30"/>
  <c r="M142" i="30"/>
  <c r="N142" i="30"/>
  <c r="O142" i="30"/>
  <c r="P142" i="30"/>
  <c r="Q142" i="30"/>
  <c r="R142" i="30"/>
  <c r="S130" i="30"/>
  <c r="T130" i="30"/>
  <c r="S131" i="30"/>
  <c r="T131" i="30"/>
  <c r="U131" i="30" s="1"/>
  <c r="S132" i="30"/>
  <c r="T132" i="30"/>
  <c r="S133" i="30"/>
  <c r="T133" i="30"/>
  <c r="S134" i="30"/>
  <c r="T134" i="30"/>
  <c r="T129" i="30"/>
  <c r="S129" i="30"/>
  <c r="S135" i="30" s="1"/>
  <c r="D118" i="30"/>
  <c r="E118" i="30"/>
  <c r="F118" i="30"/>
  <c r="G118" i="30"/>
  <c r="H118" i="30"/>
  <c r="I118" i="30"/>
  <c r="J118" i="30"/>
  <c r="K118" i="30"/>
  <c r="L118" i="30"/>
  <c r="M118" i="30"/>
  <c r="N118" i="30"/>
  <c r="O118" i="30"/>
  <c r="P118" i="30"/>
  <c r="Q118" i="30"/>
  <c r="R118" i="30"/>
  <c r="T118" i="30" s="1"/>
  <c r="C118" i="30"/>
  <c r="S105" i="30"/>
  <c r="T105" i="30"/>
  <c r="S106" i="30"/>
  <c r="T106" i="30"/>
  <c r="S107" i="30"/>
  <c r="T107" i="30"/>
  <c r="S108" i="30"/>
  <c r="T108" i="30"/>
  <c r="S109" i="30"/>
  <c r="T109" i="30"/>
  <c r="S110" i="30"/>
  <c r="T110" i="30"/>
  <c r="S111" i="30"/>
  <c r="T111" i="30"/>
  <c r="S113" i="30"/>
  <c r="S114" i="30"/>
  <c r="S115" i="30"/>
  <c r="S116" i="30"/>
  <c r="T103" i="30"/>
  <c r="S103" i="30"/>
  <c r="T102" i="30"/>
  <c r="S102" i="30"/>
  <c r="T101" i="30"/>
  <c r="S101" i="30"/>
  <c r="T100" i="30"/>
  <c r="S100" i="30"/>
  <c r="T98" i="30"/>
  <c r="T99" i="30"/>
  <c r="S99" i="30"/>
  <c r="S98" i="30"/>
  <c r="P104" i="30"/>
  <c r="O104" i="30"/>
  <c r="N104" i="30"/>
  <c r="M104" i="30"/>
  <c r="L104" i="30"/>
  <c r="K104" i="30"/>
  <c r="J104" i="30"/>
  <c r="I104" i="30"/>
  <c r="H104" i="30"/>
  <c r="G104" i="30"/>
  <c r="F104" i="30"/>
  <c r="E104" i="30"/>
  <c r="D104" i="30"/>
  <c r="Q104" i="30"/>
  <c r="R104" i="30"/>
  <c r="T104" i="30" s="1"/>
  <c r="C104" i="30"/>
  <c r="S69" i="30"/>
  <c r="T69" i="30"/>
  <c r="S70" i="30"/>
  <c r="T70" i="30"/>
  <c r="S71" i="30"/>
  <c r="T71" i="30"/>
  <c r="S72" i="30"/>
  <c r="T72" i="30"/>
  <c r="S74" i="30"/>
  <c r="T74" i="30"/>
  <c r="S75" i="30"/>
  <c r="T75" i="30"/>
  <c r="S76" i="30"/>
  <c r="T76" i="30"/>
  <c r="S77" i="30"/>
  <c r="T77" i="30"/>
  <c r="S78" i="30"/>
  <c r="T78" i="30"/>
  <c r="S79" i="30"/>
  <c r="T79" i="30"/>
  <c r="T68" i="30"/>
  <c r="S68" i="30"/>
  <c r="T67" i="30"/>
  <c r="S67" i="30"/>
  <c r="C80" i="30"/>
  <c r="C73" i="30"/>
  <c r="D73" i="30"/>
  <c r="E73" i="30"/>
  <c r="F73" i="30"/>
  <c r="G73" i="30"/>
  <c r="H73" i="30"/>
  <c r="I73" i="30"/>
  <c r="J73" i="30"/>
  <c r="K73" i="30"/>
  <c r="L73" i="30"/>
  <c r="M73" i="30"/>
  <c r="N73" i="30"/>
  <c r="O73" i="30"/>
  <c r="P73" i="30"/>
  <c r="Q73" i="30"/>
  <c r="S73" i="30" s="1"/>
  <c r="R73" i="30"/>
  <c r="T73" i="30" s="1"/>
  <c r="D80" i="30"/>
  <c r="E80" i="30"/>
  <c r="F80" i="30"/>
  <c r="G80" i="30"/>
  <c r="H80" i="30"/>
  <c r="I80" i="30"/>
  <c r="J80" i="30"/>
  <c r="K80" i="30"/>
  <c r="L80" i="30"/>
  <c r="M80" i="30"/>
  <c r="N80" i="30"/>
  <c r="O80" i="30"/>
  <c r="P80" i="30"/>
  <c r="Q80" i="30"/>
  <c r="S80" i="30" s="1"/>
  <c r="R80" i="30"/>
  <c r="T80" i="30" s="1"/>
  <c r="D56" i="30"/>
  <c r="E56" i="30"/>
  <c r="F56" i="30"/>
  <c r="G56" i="30"/>
  <c r="H56" i="30"/>
  <c r="I56" i="30"/>
  <c r="J56" i="30"/>
  <c r="K56" i="30"/>
  <c r="L56" i="30"/>
  <c r="M56" i="30"/>
  <c r="N56" i="30"/>
  <c r="O56" i="30"/>
  <c r="P56" i="30"/>
  <c r="Q56" i="30"/>
  <c r="R56" i="30"/>
  <c r="C56" i="30"/>
  <c r="T44" i="30"/>
  <c r="U44" i="30" s="1"/>
  <c r="T45" i="30"/>
  <c r="U45" i="30" s="1"/>
  <c r="T46" i="30"/>
  <c r="T47" i="30"/>
  <c r="U47" i="30" s="1"/>
  <c r="T48" i="30"/>
  <c r="S50" i="30"/>
  <c r="T50" i="30"/>
  <c r="S51" i="30"/>
  <c r="T51" i="30"/>
  <c r="S52" i="30"/>
  <c r="T52" i="30"/>
  <c r="S53" i="30"/>
  <c r="T53" i="30"/>
  <c r="S54" i="30"/>
  <c r="T54" i="30"/>
  <c r="S55" i="30"/>
  <c r="T55" i="30"/>
  <c r="S56" i="30"/>
  <c r="T56" i="30"/>
  <c r="T43" i="30"/>
  <c r="D49" i="30"/>
  <c r="E49" i="30"/>
  <c r="F49" i="30"/>
  <c r="G49" i="30"/>
  <c r="H49" i="30"/>
  <c r="I49" i="30"/>
  <c r="J49" i="30"/>
  <c r="K49" i="30"/>
  <c r="L49" i="30"/>
  <c r="M49" i="30"/>
  <c r="N49" i="30"/>
  <c r="O49" i="30"/>
  <c r="P49" i="30"/>
  <c r="Q49" i="30"/>
  <c r="R49" i="30"/>
  <c r="T49" i="30" s="1"/>
  <c r="C49" i="30"/>
  <c r="T25" i="30"/>
  <c r="S25" i="30"/>
  <c r="T24" i="30"/>
  <c r="S24" i="30"/>
  <c r="T23" i="30"/>
  <c r="S23" i="30"/>
  <c r="T22" i="30"/>
  <c r="S22" i="30"/>
  <c r="T21" i="30"/>
  <c r="S21" i="30"/>
  <c r="T20" i="30"/>
  <c r="S20" i="30"/>
  <c r="R26" i="30"/>
  <c r="Q26" i="30"/>
  <c r="P26" i="30"/>
  <c r="O26" i="30"/>
  <c r="N26" i="30"/>
  <c r="M26" i="30"/>
  <c r="L26" i="30"/>
  <c r="K26" i="30"/>
  <c r="J26" i="30"/>
  <c r="I26" i="30"/>
  <c r="G26" i="30"/>
  <c r="H26" i="30"/>
  <c r="F26" i="30"/>
  <c r="E26" i="30"/>
  <c r="D26" i="30"/>
  <c r="C26" i="30"/>
  <c r="T18" i="30"/>
  <c r="T17" i="30"/>
  <c r="T16" i="30"/>
  <c r="T15" i="30"/>
  <c r="T14" i="30"/>
  <c r="T13" i="30"/>
  <c r="S18" i="30"/>
  <c r="U18" i="30" s="1"/>
  <c r="S17" i="30"/>
  <c r="U17" i="30" s="1"/>
  <c r="S16" i="30"/>
  <c r="U16" i="30" s="1"/>
  <c r="S15" i="30"/>
  <c r="U15" i="30" s="1"/>
  <c r="S14" i="30"/>
  <c r="U14" i="30" s="1"/>
  <c r="S13" i="30"/>
  <c r="U13" i="30" s="1"/>
  <c r="R19" i="30"/>
  <c r="P19" i="30"/>
  <c r="N19" i="30"/>
  <c r="M19" i="30"/>
  <c r="L19" i="30"/>
  <c r="K19" i="30"/>
  <c r="J19" i="30"/>
  <c r="I19" i="30"/>
  <c r="H19" i="30"/>
  <c r="G19" i="30"/>
  <c r="F19" i="30"/>
  <c r="E19" i="30"/>
  <c r="D19" i="30"/>
  <c r="O19" i="30"/>
  <c r="Q19" i="30"/>
  <c r="C19" i="30"/>
  <c r="Q12" i="27"/>
  <c r="R61" i="27"/>
  <c r="Q61" i="27"/>
  <c r="P61" i="27"/>
  <c r="O61" i="27"/>
  <c r="N61" i="27"/>
  <c r="M61" i="27"/>
  <c r="L61" i="27"/>
  <c r="K61" i="27"/>
  <c r="J61" i="27"/>
  <c r="I61" i="27"/>
  <c r="H61" i="27"/>
  <c r="G61" i="27"/>
  <c r="F61" i="27"/>
  <c r="E61" i="27"/>
  <c r="D61" i="27"/>
  <c r="C61" i="27"/>
  <c r="D58" i="27"/>
  <c r="D57" i="27"/>
  <c r="D56" i="27"/>
  <c r="C56" i="27"/>
  <c r="T61" i="27"/>
  <c r="R60" i="27"/>
  <c r="R59" i="27"/>
  <c r="R58" i="27"/>
  <c r="R57" i="27"/>
  <c r="Q56" i="27"/>
  <c r="Q60" i="27"/>
  <c r="Q59" i="27"/>
  <c r="Q58" i="27"/>
  <c r="P60" i="27"/>
  <c r="P59" i="27"/>
  <c r="P58" i="27"/>
  <c r="P57" i="27"/>
  <c r="O60" i="27"/>
  <c r="O59" i="27"/>
  <c r="O58" i="27"/>
  <c r="O57" i="27"/>
  <c r="N58" i="27"/>
  <c r="N59" i="27"/>
  <c r="N60" i="27"/>
  <c r="M60" i="27"/>
  <c r="M59" i="27"/>
  <c r="L60" i="27"/>
  <c r="L59" i="27"/>
  <c r="K60" i="27"/>
  <c r="K59" i="27"/>
  <c r="J60" i="27"/>
  <c r="J59" i="27"/>
  <c r="J58" i="27"/>
  <c r="I60" i="27"/>
  <c r="H60" i="27"/>
  <c r="G60" i="27"/>
  <c r="I59" i="27"/>
  <c r="H59" i="27"/>
  <c r="G59" i="27"/>
  <c r="M58" i="27"/>
  <c r="L58" i="27"/>
  <c r="K58" i="27"/>
  <c r="I58" i="27"/>
  <c r="H58" i="27"/>
  <c r="G58" i="27"/>
  <c r="F58" i="27"/>
  <c r="Q57" i="27"/>
  <c r="N57" i="27"/>
  <c r="M57" i="27"/>
  <c r="L57" i="27"/>
  <c r="K57" i="27"/>
  <c r="J57" i="27"/>
  <c r="I57" i="27"/>
  <c r="H57" i="27"/>
  <c r="G57" i="27"/>
  <c r="F57" i="27"/>
  <c r="R56" i="27"/>
  <c r="R62" i="27" s="1"/>
  <c r="P56" i="27"/>
  <c r="P62" i="27" s="1"/>
  <c r="O56" i="27"/>
  <c r="O62" i="27" s="1"/>
  <c r="N56" i="27"/>
  <c r="N62" i="27" s="1"/>
  <c r="M56" i="27"/>
  <c r="M62" i="27" s="1"/>
  <c r="L56" i="27"/>
  <c r="L62" i="27" s="1"/>
  <c r="K56" i="27"/>
  <c r="K62" i="27" s="1"/>
  <c r="J56" i="27"/>
  <c r="J62" i="27" s="1"/>
  <c r="I56" i="27"/>
  <c r="I62" i="27" s="1"/>
  <c r="H56" i="27"/>
  <c r="H62" i="27" s="1"/>
  <c r="G56" i="27"/>
  <c r="G62" i="27" s="1"/>
  <c r="F60" i="27"/>
  <c r="F59" i="27"/>
  <c r="F56" i="27"/>
  <c r="E60" i="27"/>
  <c r="E59" i="27"/>
  <c r="E58" i="27"/>
  <c r="E57" i="27"/>
  <c r="E56" i="27"/>
  <c r="D60" i="27"/>
  <c r="D59" i="27"/>
  <c r="D62" i="27" s="1"/>
  <c r="C60" i="27"/>
  <c r="C59" i="27"/>
  <c r="C58" i="27"/>
  <c r="C57" i="27"/>
  <c r="T54" i="27"/>
  <c r="S54" i="27"/>
  <c r="T53" i="27"/>
  <c r="S52" i="27"/>
  <c r="S53" i="27"/>
  <c r="U53" i="27" s="1"/>
  <c r="T52" i="27"/>
  <c r="U52" i="27" s="1"/>
  <c r="T51" i="27"/>
  <c r="S51" i="27"/>
  <c r="U51" i="27" s="1"/>
  <c r="T50" i="27"/>
  <c r="S50" i="27"/>
  <c r="U50" i="27" s="1"/>
  <c r="T49" i="27"/>
  <c r="S49" i="27"/>
  <c r="R55" i="27"/>
  <c r="Q55" i="27"/>
  <c r="P55" i="27"/>
  <c r="O55" i="27"/>
  <c r="N55" i="27"/>
  <c r="M55" i="27"/>
  <c r="L55" i="27"/>
  <c r="K55" i="27"/>
  <c r="J55" i="27"/>
  <c r="I55" i="27"/>
  <c r="H55" i="27"/>
  <c r="G55" i="27"/>
  <c r="F55" i="27"/>
  <c r="E55" i="27"/>
  <c r="D55" i="27"/>
  <c r="C55" i="27"/>
  <c r="T47" i="27"/>
  <c r="S47" i="27"/>
  <c r="U47" i="27" s="1"/>
  <c r="T46" i="27"/>
  <c r="S46" i="27"/>
  <c r="U46" i="27" s="1"/>
  <c r="T45" i="27"/>
  <c r="S45" i="27"/>
  <c r="U45" i="27" s="1"/>
  <c r="T44" i="27"/>
  <c r="S44" i="27"/>
  <c r="U44" i="27" s="1"/>
  <c r="T43" i="27"/>
  <c r="S43" i="27"/>
  <c r="U43" i="27" s="1"/>
  <c r="T42" i="27"/>
  <c r="T48" i="27" s="1"/>
  <c r="S42" i="27"/>
  <c r="J48" i="27"/>
  <c r="H48" i="27"/>
  <c r="F48" i="27"/>
  <c r="E48" i="27"/>
  <c r="D48" i="27"/>
  <c r="C48" i="27"/>
  <c r="T40" i="27"/>
  <c r="S40" i="27"/>
  <c r="U40" i="27" s="1"/>
  <c r="S39" i="27"/>
  <c r="U39" i="27" s="1"/>
  <c r="T38" i="27"/>
  <c r="S38" i="27"/>
  <c r="U38" i="27" s="1"/>
  <c r="T37" i="27"/>
  <c r="S37" i="27"/>
  <c r="U37" i="27" s="1"/>
  <c r="T36" i="27"/>
  <c r="S36" i="27"/>
  <c r="U36" i="27" s="1"/>
  <c r="T35" i="27"/>
  <c r="T41" i="27" s="1"/>
  <c r="S35" i="27"/>
  <c r="S41" i="27" s="1"/>
  <c r="R41" i="27"/>
  <c r="Q41" i="27"/>
  <c r="P41" i="27"/>
  <c r="O41" i="27"/>
  <c r="N41" i="27"/>
  <c r="M41" i="27"/>
  <c r="L41" i="27"/>
  <c r="K41" i="27"/>
  <c r="J41" i="27"/>
  <c r="I41" i="27"/>
  <c r="H41" i="27"/>
  <c r="G41" i="27"/>
  <c r="F41" i="27"/>
  <c r="E41" i="27"/>
  <c r="D41" i="27"/>
  <c r="C41" i="27"/>
  <c r="T25" i="27"/>
  <c r="S25" i="27"/>
  <c r="U25" i="27" s="1"/>
  <c r="T24" i="27"/>
  <c r="S24" i="27"/>
  <c r="U24" i="27" s="1"/>
  <c r="T23" i="27"/>
  <c r="S23" i="27"/>
  <c r="U23" i="27" s="1"/>
  <c r="T22" i="27"/>
  <c r="S22" i="27"/>
  <c r="U22" i="27" s="1"/>
  <c r="T21" i="27"/>
  <c r="S21" i="27"/>
  <c r="U21" i="27" s="1"/>
  <c r="T20" i="27"/>
  <c r="S20" i="27"/>
  <c r="U20" i="27" s="1"/>
  <c r="U26" i="27" s="1"/>
  <c r="R26" i="27"/>
  <c r="Q26" i="27"/>
  <c r="P26" i="27"/>
  <c r="O26" i="27"/>
  <c r="N26" i="27"/>
  <c r="M26" i="27"/>
  <c r="L26" i="27"/>
  <c r="K26" i="27"/>
  <c r="J26" i="27"/>
  <c r="I26" i="27"/>
  <c r="H26" i="27"/>
  <c r="G26" i="27"/>
  <c r="F26" i="27"/>
  <c r="E26" i="27"/>
  <c r="D26" i="27"/>
  <c r="C26" i="27"/>
  <c r="T15" i="27"/>
  <c r="T16" i="27"/>
  <c r="T17" i="27"/>
  <c r="T18" i="27"/>
  <c r="S18" i="27"/>
  <c r="S17" i="27"/>
  <c r="U17" i="27" s="1"/>
  <c r="S16" i="27"/>
  <c r="S15" i="27"/>
  <c r="U15" i="27" s="1"/>
  <c r="S14" i="27"/>
  <c r="T14" i="27"/>
  <c r="T13" i="27"/>
  <c r="S13" i="27"/>
  <c r="R19" i="27"/>
  <c r="Q19" i="27"/>
  <c r="P19" i="27"/>
  <c r="O19" i="27"/>
  <c r="N19" i="27"/>
  <c r="M19" i="27"/>
  <c r="L19" i="27"/>
  <c r="C19" i="27"/>
  <c r="R12" i="27"/>
  <c r="P12" i="27"/>
  <c r="O12" i="27"/>
  <c r="N12" i="27"/>
  <c r="M12" i="27"/>
  <c r="L12" i="27"/>
  <c r="K12" i="27"/>
  <c r="J12" i="27"/>
  <c r="I12" i="27"/>
  <c r="H12" i="27"/>
  <c r="G12" i="27"/>
  <c r="F12" i="27"/>
  <c r="E12" i="27"/>
  <c r="C12" i="27"/>
  <c r="H26" i="29"/>
  <c r="H25" i="29"/>
  <c r="G26" i="29"/>
  <c r="G25" i="29"/>
  <c r="F26" i="29"/>
  <c r="F25" i="29"/>
  <c r="E26" i="29"/>
  <c r="E25" i="29"/>
  <c r="D26" i="29"/>
  <c r="D25" i="29"/>
  <c r="C26" i="29"/>
  <c r="C25" i="29"/>
  <c r="J23" i="29"/>
  <c r="J22" i="29"/>
  <c r="J20" i="29"/>
  <c r="J19" i="29"/>
  <c r="J17" i="29"/>
  <c r="J16" i="29"/>
  <c r="J14" i="29"/>
  <c r="J13" i="29"/>
  <c r="J11" i="29"/>
  <c r="J10" i="29"/>
  <c r="J8" i="29"/>
  <c r="J7" i="29"/>
  <c r="I55" i="31"/>
  <c r="I54" i="31"/>
  <c r="I53" i="31"/>
  <c r="I52" i="31"/>
  <c r="I25" i="31"/>
  <c r="E25" i="31"/>
  <c r="I19" i="31"/>
  <c r="H19" i="31"/>
  <c r="G19" i="31"/>
  <c r="F19" i="31"/>
  <c r="E19" i="31"/>
  <c r="D19" i="31"/>
  <c r="D20" i="31" s="1"/>
  <c r="I13" i="31"/>
  <c r="H13" i="31"/>
  <c r="G13" i="31"/>
  <c r="F13" i="31"/>
  <c r="E13" i="31"/>
  <c r="D13" i="31"/>
  <c r="D44" i="31"/>
  <c r="H44" i="31"/>
  <c r="G44" i="31"/>
  <c r="F44" i="31"/>
  <c r="E44" i="31"/>
  <c r="C44" i="31"/>
  <c r="H56" i="31"/>
  <c r="G56" i="31"/>
  <c r="F56" i="31"/>
  <c r="E56" i="31"/>
  <c r="D56" i="31"/>
  <c r="C56" i="31"/>
  <c r="H20" i="31"/>
  <c r="F20" i="31"/>
  <c r="I49" i="31"/>
  <c r="I48" i="31"/>
  <c r="I47" i="31"/>
  <c r="I46" i="31"/>
  <c r="I45" i="31"/>
  <c r="I43" i="31"/>
  <c r="I42" i="31"/>
  <c r="I41" i="31"/>
  <c r="I40" i="31"/>
  <c r="I39" i="31"/>
  <c r="I38" i="31"/>
  <c r="I37" i="31"/>
  <c r="H50" i="31"/>
  <c r="H51" i="31" s="1"/>
  <c r="G50" i="31"/>
  <c r="F50" i="31"/>
  <c r="F51" i="31" s="1"/>
  <c r="E50" i="31"/>
  <c r="D50" i="31"/>
  <c r="D51" i="31" s="1"/>
  <c r="C50" i="31"/>
  <c r="I66" i="28"/>
  <c r="H66" i="28"/>
  <c r="G66" i="28"/>
  <c r="F66" i="28"/>
  <c r="E66" i="28"/>
  <c r="D66" i="28"/>
  <c r="C66" i="28"/>
  <c r="I65" i="28"/>
  <c r="H65" i="28"/>
  <c r="H67" i="28" s="1"/>
  <c r="G65" i="28"/>
  <c r="F65" i="28"/>
  <c r="F67" i="28" s="1"/>
  <c r="E65" i="28"/>
  <c r="D65" i="28"/>
  <c r="D67" i="28" s="1"/>
  <c r="C65" i="28"/>
  <c r="J63" i="28"/>
  <c r="J62" i="28"/>
  <c r="J60" i="28"/>
  <c r="J59" i="28"/>
  <c r="J57" i="28"/>
  <c r="J56" i="28"/>
  <c r="J47" i="28"/>
  <c r="J46" i="28"/>
  <c r="J44" i="28"/>
  <c r="J43" i="28"/>
  <c r="J41" i="28"/>
  <c r="J40" i="28"/>
  <c r="J35" i="28"/>
  <c r="J34" i="28"/>
  <c r="J32" i="28"/>
  <c r="J31" i="28"/>
  <c r="J23" i="28"/>
  <c r="J22" i="28"/>
  <c r="J20" i="28"/>
  <c r="J19" i="28"/>
  <c r="J14" i="28"/>
  <c r="J13" i="28"/>
  <c r="J11" i="28"/>
  <c r="J10" i="28"/>
  <c r="F22" i="25"/>
  <c r="E22" i="25"/>
  <c r="D21" i="25"/>
  <c r="D20" i="25"/>
  <c r="D19" i="25"/>
  <c r="D18" i="25"/>
  <c r="D17" i="25"/>
  <c r="D16" i="25"/>
  <c r="D14" i="25"/>
  <c r="D13" i="25"/>
  <c r="D12" i="25"/>
  <c r="D11" i="25"/>
  <c r="D9" i="25"/>
  <c r="D8" i="25"/>
  <c r="C22" i="25"/>
  <c r="B22" i="25"/>
  <c r="G48" i="27"/>
  <c r="I48" i="27"/>
  <c r="K48" i="27"/>
  <c r="L48" i="27"/>
  <c r="M48" i="27"/>
  <c r="N48" i="27"/>
  <c r="O48" i="27"/>
  <c r="P48" i="27"/>
  <c r="Q48" i="27"/>
  <c r="R48" i="27"/>
  <c r="U7" i="27"/>
  <c r="U10" i="27"/>
  <c r="F13" i="26"/>
  <c r="E13" i="26"/>
  <c r="C13" i="26"/>
  <c r="B13" i="26"/>
  <c r="D12" i="26"/>
  <c r="D11" i="26"/>
  <c r="D10" i="26"/>
  <c r="D9" i="26"/>
  <c r="D8" i="26"/>
  <c r="D7" i="26"/>
  <c r="D22" i="24"/>
  <c r="E22" i="24"/>
  <c r="G22" i="24"/>
  <c r="F22" i="24"/>
  <c r="C22" i="24"/>
  <c r="B22" i="24"/>
  <c r="G12" i="23"/>
  <c r="F11" i="23"/>
  <c r="F10" i="23"/>
  <c r="F9" i="23"/>
  <c r="F8" i="23"/>
  <c r="F7" i="23"/>
  <c r="F6" i="23"/>
  <c r="E12" i="23"/>
  <c r="D12" i="23"/>
  <c r="C12" i="23"/>
  <c r="B12" i="23"/>
  <c r="J24" i="22"/>
  <c r="I24" i="22"/>
  <c r="H24" i="22"/>
  <c r="G24" i="22"/>
  <c r="F24" i="22"/>
  <c r="E24" i="22"/>
  <c r="D24" i="22"/>
  <c r="C24" i="22"/>
  <c r="J18" i="22"/>
  <c r="I18" i="22"/>
  <c r="H18" i="22"/>
  <c r="G18" i="22"/>
  <c r="F18" i="22"/>
  <c r="E18" i="22"/>
  <c r="D18" i="22"/>
  <c r="C18" i="22"/>
  <c r="J132" i="22"/>
  <c r="J131" i="22"/>
  <c r="I132" i="22"/>
  <c r="I131" i="22"/>
  <c r="H132" i="22"/>
  <c r="H131" i="22"/>
  <c r="G132" i="22"/>
  <c r="G131" i="22"/>
  <c r="F132" i="22"/>
  <c r="F131" i="22"/>
  <c r="J130" i="22"/>
  <c r="I130" i="22"/>
  <c r="H130" i="22"/>
  <c r="G130" i="22"/>
  <c r="F130" i="22"/>
  <c r="J129" i="22"/>
  <c r="I129" i="22"/>
  <c r="H129" i="22"/>
  <c r="G129" i="22"/>
  <c r="J128" i="22"/>
  <c r="I128" i="22"/>
  <c r="H128" i="22"/>
  <c r="G128" i="22"/>
  <c r="F129" i="22"/>
  <c r="F128" i="22"/>
  <c r="E132" i="22"/>
  <c r="E131" i="22"/>
  <c r="E130" i="22"/>
  <c r="E129" i="22"/>
  <c r="E128" i="22"/>
  <c r="D132" i="22"/>
  <c r="D131" i="22"/>
  <c r="D130" i="22"/>
  <c r="D129" i="22"/>
  <c r="D128" i="22"/>
  <c r="C132" i="22"/>
  <c r="C131" i="22"/>
  <c r="C130" i="22"/>
  <c r="C129" i="22"/>
  <c r="C128" i="22"/>
  <c r="J127" i="22"/>
  <c r="I127" i="22"/>
  <c r="H127" i="22"/>
  <c r="G127" i="22"/>
  <c r="F127" i="22"/>
  <c r="E127" i="22"/>
  <c r="D127" i="22"/>
  <c r="C127" i="22"/>
  <c r="J121" i="22"/>
  <c r="I121" i="22"/>
  <c r="H121" i="22"/>
  <c r="G121" i="22"/>
  <c r="F121" i="22"/>
  <c r="E121" i="22"/>
  <c r="D121" i="22"/>
  <c r="C121" i="22"/>
  <c r="J115" i="22"/>
  <c r="I115" i="22"/>
  <c r="H115" i="22"/>
  <c r="G115" i="22"/>
  <c r="F115" i="22"/>
  <c r="E115" i="22"/>
  <c r="D115" i="22"/>
  <c r="C115" i="22"/>
  <c r="J98" i="22"/>
  <c r="I98" i="22"/>
  <c r="H98" i="22"/>
  <c r="G98" i="22"/>
  <c r="F98" i="22"/>
  <c r="E98" i="22"/>
  <c r="D98" i="22"/>
  <c r="C98" i="22"/>
  <c r="J92" i="22"/>
  <c r="I92" i="22"/>
  <c r="H92" i="22"/>
  <c r="G92" i="22"/>
  <c r="F92" i="22"/>
  <c r="E92" i="22"/>
  <c r="D92" i="22"/>
  <c r="C92" i="22"/>
  <c r="J86" i="22"/>
  <c r="I86" i="22"/>
  <c r="H86" i="22"/>
  <c r="G86" i="22"/>
  <c r="F86" i="22"/>
  <c r="E86" i="22"/>
  <c r="D86" i="22"/>
  <c r="C86" i="22"/>
  <c r="J63" i="22"/>
  <c r="I63" i="22"/>
  <c r="H63" i="22"/>
  <c r="G63" i="22"/>
  <c r="F63" i="22"/>
  <c r="E63" i="22"/>
  <c r="D63" i="22"/>
  <c r="C63" i="22"/>
  <c r="J57" i="22"/>
  <c r="I57" i="22"/>
  <c r="H57" i="22"/>
  <c r="G57" i="22"/>
  <c r="F57" i="22"/>
  <c r="E57" i="22"/>
  <c r="D57" i="22"/>
  <c r="C57" i="22"/>
  <c r="J51" i="22"/>
  <c r="I51" i="22"/>
  <c r="H51" i="22"/>
  <c r="G51" i="22"/>
  <c r="F51" i="22"/>
  <c r="E51" i="22"/>
  <c r="D51" i="22"/>
  <c r="C51" i="22"/>
  <c r="J45" i="22"/>
  <c r="I45" i="22"/>
  <c r="H45" i="22"/>
  <c r="G45" i="22"/>
  <c r="F45" i="22"/>
  <c r="E45" i="22"/>
  <c r="D45" i="22"/>
  <c r="C45" i="22"/>
  <c r="T60" i="27" l="1"/>
  <c r="E20" i="31"/>
  <c r="G20" i="31"/>
  <c r="I20" i="31"/>
  <c r="S56" i="27"/>
  <c r="S61" i="27"/>
  <c r="S57" i="27"/>
  <c r="S58" i="27"/>
  <c r="S60" i="27"/>
  <c r="S59" i="27"/>
  <c r="C67" i="28"/>
  <c r="E67" i="28"/>
  <c r="G67" i="28"/>
  <c r="I67" i="28"/>
  <c r="I50" i="31"/>
  <c r="J9" i="29"/>
  <c r="J12" i="29"/>
  <c r="J18" i="29"/>
  <c r="C27" i="29"/>
  <c r="D27" i="29"/>
  <c r="E27" i="29"/>
  <c r="F27" i="29"/>
  <c r="F62" i="27"/>
  <c r="T135" i="30"/>
  <c r="T142" i="30"/>
  <c r="S149" i="30"/>
  <c r="C156" i="30"/>
  <c r="S118" i="30"/>
  <c r="U118" i="30" s="1"/>
  <c r="S142" i="30"/>
  <c r="U114" i="30"/>
  <c r="U110" i="30"/>
  <c r="U108" i="30"/>
  <c r="U107" i="30"/>
  <c r="U106" i="30"/>
  <c r="U105" i="30"/>
  <c r="U152" i="30"/>
  <c r="U112" i="30"/>
  <c r="U113" i="30"/>
  <c r="U115" i="30"/>
  <c r="J12" i="28"/>
  <c r="J15" i="28"/>
  <c r="J24" i="28"/>
  <c r="J36" i="28"/>
  <c r="J58" i="28"/>
  <c r="J15" i="29"/>
  <c r="J21" i="29"/>
  <c r="J25" i="29"/>
  <c r="J26" i="29"/>
  <c r="G27" i="29"/>
  <c r="H27" i="29"/>
  <c r="U138" i="30"/>
  <c r="U53" i="30"/>
  <c r="U154" i="30"/>
  <c r="U153" i="30"/>
  <c r="U146" i="30"/>
  <c r="U144" i="30"/>
  <c r="P156" i="30"/>
  <c r="N156" i="30"/>
  <c r="L156" i="30"/>
  <c r="J156" i="30"/>
  <c r="H156" i="30"/>
  <c r="F156" i="30"/>
  <c r="D156" i="30"/>
  <c r="T156" i="30"/>
  <c r="S156" i="30"/>
  <c r="U67" i="30"/>
  <c r="U68" i="30"/>
  <c r="U79" i="30"/>
  <c r="U78" i="30"/>
  <c r="U77" i="30"/>
  <c r="U75" i="30"/>
  <c r="U74" i="30"/>
  <c r="U72" i="30"/>
  <c r="U71" i="30"/>
  <c r="U70" i="30"/>
  <c r="U69" i="30"/>
  <c r="U98" i="30"/>
  <c r="U100" i="30"/>
  <c r="U116" i="30"/>
  <c r="U134" i="30"/>
  <c r="U133" i="30"/>
  <c r="U132" i="30"/>
  <c r="U151" i="30"/>
  <c r="U150" i="30"/>
  <c r="U155" i="30"/>
  <c r="R156" i="30"/>
  <c r="U11" i="27"/>
  <c r="U20" i="30"/>
  <c r="U21" i="30"/>
  <c r="U22" i="30"/>
  <c r="U23" i="30"/>
  <c r="U24" i="30"/>
  <c r="U25" i="30"/>
  <c r="U55" i="30"/>
  <c r="U54" i="30"/>
  <c r="U99" i="30"/>
  <c r="S48" i="27"/>
  <c r="U6" i="27"/>
  <c r="U8" i="27"/>
  <c r="U111" i="30"/>
  <c r="U141" i="30"/>
  <c r="U140" i="30"/>
  <c r="U139" i="30"/>
  <c r="U14" i="27"/>
  <c r="D22" i="25"/>
  <c r="D13" i="26"/>
  <c r="F12" i="23"/>
  <c r="C133" i="22"/>
  <c r="E133" i="22"/>
  <c r="G133" i="22"/>
  <c r="I133" i="22"/>
  <c r="D133" i="22"/>
  <c r="F133" i="22"/>
  <c r="H133" i="22"/>
  <c r="J133" i="22"/>
  <c r="S26" i="30"/>
  <c r="S19" i="30"/>
  <c r="T19" i="30"/>
  <c r="T26" i="30"/>
  <c r="U51" i="30"/>
  <c r="U50" i="30"/>
  <c r="U48" i="30"/>
  <c r="U80" i="30"/>
  <c r="S104" i="30"/>
  <c r="U104" i="30" s="1"/>
  <c r="U101" i="30"/>
  <c r="U102" i="30"/>
  <c r="U103" i="30"/>
  <c r="U109" i="30"/>
  <c r="U129" i="30"/>
  <c r="U130" i="30"/>
  <c r="U137" i="30"/>
  <c r="U136" i="30"/>
  <c r="U143" i="30"/>
  <c r="U147" i="30"/>
  <c r="U148" i="30"/>
  <c r="U145" i="30"/>
  <c r="S49" i="30"/>
  <c r="U43" i="30"/>
  <c r="U56" i="30"/>
  <c r="U52" i="30"/>
  <c r="U46" i="30"/>
  <c r="U76" i="30"/>
  <c r="U49" i="30"/>
  <c r="U73" i="30"/>
  <c r="T12" i="27"/>
  <c r="T56" i="27"/>
  <c r="T57" i="27"/>
  <c r="U57" i="27" s="1"/>
  <c r="Q62" i="27"/>
  <c r="T58" i="27"/>
  <c r="U58" i="27" s="1"/>
  <c r="C62" i="27"/>
  <c r="S12" i="27"/>
  <c r="U61" i="27"/>
  <c r="E62" i="27"/>
  <c r="U60" i="27"/>
  <c r="T59" i="27"/>
  <c r="U12" i="27"/>
  <c r="U59" i="27"/>
  <c r="S19" i="27"/>
  <c r="U13" i="27"/>
  <c r="U16" i="27"/>
  <c r="U18" i="27"/>
  <c r="T26" i="27"/>
  <c r="U42" i="27"/>
  <c r="U48" i="27" s="1"/>
  <c r="U54" i="27"/>
  <c r="T55" i="27"/>
  <c r="T19" i="27"/>
  <c r="S26" i="27"/>
  <c r="U35" i="27"/>
  <c r="U41" i="27" s="1"/>
  <c r="U49" i="27"/>
  <c r="S55" i="27"/>
  <c r="U9" i="27"/>
  <c r="J65" i="28"/>
  <c r="J21" i="28"/>
  <c r="J33" i="28"/>
  <c r="J42" i="28"/>
  <c r="J48" i="28"/>
  <c r="J61" i="28"/>
  <c r="J66" i="28"/>
  <c r="J27" i="29"/>
  <c r="C51" i="31"/>
  <c r="F26" i="31"/>
  <c r="I56" i="31"/>
  <c r="J24" i="29"/>
  <c r="E51" i="31"/>
  <c r="E57" i="31" s="1"/>
  <c r="G51" i="31"/>
  <c r="G57" i="31" s="1"/>
  <c r="E26" i="31"/>
  <c r="G26" i="31"/>
  <c r="I26" i="31"/>
  <c r="I44" i="31"/>
  <c r="J64" i="28"/>
  <c r="J40" i="21"/>
  <c r="J52" i="21" s="1"/>
  <c r="I40" i="21"/>
  <c r="I52" i="21" s="1"/>
  <c r="H40" i="21"/>
  <c r="H52" i="21" s="1"/>
  <c r="G40" i="21"/>
  <c r="G52" i="21" s="1"/>
  <c r="F40" i="21"/>
  <c r="F52" i="21" s="1"/>
  <c r="E40" i="21"/>
  <c r="E52" i="21" s="1"/>
  <c r="D40" i="21"/>
  <c r="D52" i="21" s="1"/>
  <c r="C40" i="21"/>
  <c r="C52" i="21" s="1"/>
  <c r="J67" i="28" l="1"/>
  <c r="S62" i="27"/>
  <c r="U142" i="30"/>
  <c r="U135" i="30"/>
  <c r="U156" i="30"/>
  <c r="U149" i="30"/>
  <c r="U26" i="30"/>
  <c r="U19" i="30"/>
  <c r="T62" i="27"/>
  <c r="U56" i="27"/>
  <c r="U62" i="27" s="1"/>
  <c r="U55" i="27"/>
  <c r="U19" i="27"/>
  <c r="I51" i="31"/>
</calcChain>
</file>

<file path=xl/sharedStrings.xml><?xml version="1.0" encoding="utf-8"?>
<sst xmlns="http://schemas.openxmlformats.org/spreadsheetml/2006/main" count="2423" uniqueCount="234">
  <si>
    <t>العائدية</t>
  </si>
  <si>
    <t>50-31</t>
  </si>
  <si>
    <t>70-51</t>
  </si>
  <si>
    <t>90-71</t>
  </si>
  <si>
    <t>المجموع</t>
  </si>
  <si>
    <t>وزارة العمل والشؤون الاجتماعية</t>
  </si>
  <si>
    <t>اجهزة الدولة</t>
  </si>
  <si>
    <t>منظمات المجتمع المدني</t>
  </si>
  <si>
    <t>قطاع خاص</t>
  </si>
  <si>
    <t>المحافظة</t>
  </si>
  <si>
    <t>نينوى</t>
  </si>
  <si>
    <t>كركوك</t>
  </si>
  <si>
    <t>ديالى</t>
  </si>
  <si>
    <t>الانبار</t>
  </si>
  <si>
    <t>بغداد</t>
  </si>
  <si>
    <t>بابل</t>
  </si>
  <si>
    <t>كربلاء</t>
  </si>
  <si>
    <t>واسط</t>
  </si>
  <si>
    <t>صلاح الدين</t>
  </si>
  <si>
    <t>النجف</t>
  </si>
  <si>
    <t>القادسية</t>
  </si>
  <si>
    <t>المثنى</t>
  </si>
  <si>
    <t>ذي قار</t>
  </si>
  <si>
    <t>ميسان</t>
  </si>
  <si>
    <t>البصرة</t>
  </si>
  <si>
    <t>صباحا</t>
  </si>
  <si>
    <t>مساءا</t>
  </si>
  <si>
    <t>صباحا ومساءا</t>
  </si>
  <si>
    <t>مجموع</t>
  </si>
  <si>
    <t>ملك</t>
  </si>
  <si>
    <t>مستأجرة</t>
  </si>
  <si>
    <t>اوقات الدوام</t>
  </si>
  <si>
    <t>كافية</t>
  </si>
  <si>
    <t>غير كافية</t>
  </si>
  <si>
    <t>غير متوفرة</t>
  </si>
  <si>
    <t>طبيعة تصميم دار الحضانة</t>
  </si>
  <si>
    <t>بيت سكن</t>
  </si>
  <si>
    <t>جزء من بيت</t>
  </si>
  <si>
    <t>حضانة اسرية</t>
  </si>
  <si>
    <t>صلاحية دار الحضانة</t>
  </si>
  <si>
    <t>صالحة</t>
  </si>
  <si>
    <t>بحاجة الى ترميم</t>
  </si>
  <si>
    <t>عدد السيارات</t>
  </si>
  <si>
    <t>قطاع مختلط</t>
  </si>
  <si>
    <t>الطاقة الاستيعابية</t>
  </si>
  <si>
    <t>الملكية</t>
  </si>
  <si>
    <t>متوفرة</t>
  </si>
  <si>
    <t>غير مصممة كدار حضانة</t>
  </si>
  <si>
    <t>مصممة كدار حضانة</t>
  </si>
  <si>
    <t>غرف الادارة</t>
  </si>
  <si>
    <t>غرف النوم</t>
  </si>
  <si>
    <t>عدد الاسرة</t>
  </si>
  <si>
    <t>قاعات اللعب</t>
  </si>
  <si>
    <t>ساحات اللعب</t>
  </si>
  <si>
    <t>قاعات الطعام</t>
  </si>
  <si>
    <t>المطابخ</t>
  </si>
  <si>
    <t>المرافق الصحية</t>
  </si>
  <si>
    <t>اجهزة التبريد والتكييف</t>
  </si>
  <si>
    <t>اخرى</t>
  </si>
  <si>
    <t>دور الحضانة</t>
  </si>
  <si>
    <t>الجنس</t>
  </si>
  <si>
    <t>فئات العمر</t>
  </si>
  <si>
    <t>اقل من 1</t>
  </si>
  <si>
    <t>2ــ3</t>
  </si>
  <si>
    <t>3ــ4</t>
  </si>
  <si>
    <t>5فأكثر</t>
  </si>
  <si>
    <t>ذكور</t>
  </si>
  <si>
    <t>اناث</t>
  </si>
  <si>
    <t>4ــ5</t>
  </si>
  <si>
    <t>1ــ2</t>
  </si>
  <si>
    <t>تابع جدول (16)</t>
  </si>
  <si>
    <t>تعمل</t>
  </si>
  <si>
    <t>طالبة</t>
  </si>
  <si>
    <t>ربة بيت</t>
  </si>
  <si>
    <t>عام</t>
  </si>
  <si>
    <t>مختلط</t>
  </si>
  <si>
    <t>تعاوني</t>
  </si>
  <si>
    <t>خاص</t>
  </si>
  <si>
    <t>القطاع الذي تعمل فيه الام</t>
  </si>
  <si>
    <t>فئات العمر(سنة)</t>
  </si>
  <si>
    <t>حزيران</t>
  </si>
  <si>
    <t>تموز</t>
  </si>
  <si>
    <t>آب</t>
  </si>
  <si>
    <t>ايلول</t>
  </si>
  <si>
    <t>أناث</t>
  </si>
  <si>
    <t>1ـــ2</t>
  </si>
  <si>
    <t>2ـــ3</t>
  </si>
  <si>
    <t>3ـــ4</t>
  </si>
  <si>
    <t>4فأكثر</t>
  </si>
  <si>
    <t>وزراة العمل والشؤون الاجتماعية</t>
  </si>
  <si>
    <t>دور الحضانة التي توفر تغذية</t>
  </si>
  <si>
    <t>مجانا</t>
  </si>
  <si>
    <t>بأجور</t>
  </si>
  <si>
    <t>اعانات</t>
  </si>
  <si>
    <t>دور الحضانة التي لاتوفر تغذية</t>
  </si>
  <si>
    <t>عدد زيارات الطبيب</t>
  </si>
  <si>
    <t>الدار مطبقة للبرنامج التربوي</t>
  </si>
  <si>
    <t>نعم</t>
  </si>
  <si>
    <t>لا</t>
  </si>
  <si>
    <t>عدد زيارات لجان المتابعة</t>
  </si>
  <si>
    <t>عنوان الوظيفة</t>
  </si>
  <si>
    <t>دون الابتدائية</t>
  </si>
  <si>
    <t>ابتدائية</t>
  </si>
  <si>
    <t>متوسطة</t>
  </si>
  <si>
    <t>اعدادية</t>
  </si>
  <si>
    <t>دبلوم</t>
  </si>
  <si>
    <t>بكالوريوس</t>
  </si>
  <si>
    <t>مديرة</t>
  </si>
  <si>
    <t>معاونة مديرة</t>
  </si>
  <si>
    <t>مرشدة</t>
  </si>
  <si>
    <t>مربية</t>
  </si>
  <si>
    <t>مراقب ومراقبة باص</t>
  </si>
  <si>
    <t>طبيعة العمل</t>
  </si>
  <si>
    <t>طباخ</t>
  </si>
  <si>
    <t>سائق</t>
  </si>
  <si>
    <t>فلاح</t>
  </si>
  <si>
    <t>حارس</t>
  </si>
  <si>
    <t>معين</t>
  </si>
  <si>
    <t>منظف</t>
  </si>
  <si>
    <t>التفاصيل</t>
  </si>
  <si>
    <t>المستلزمات السلعية</t>
  </si>
  <si>
    <t>الوقود والزيوت</t>
  </si>
  <si>
    <t>ادوات احتياطية</t>
  </si>
  <si>
    <t>قرطاسية</t>
  </si>
  <si>
    <t>ماء</t>
  </si>
  <si>
    <t>كهرباء</t>
  </si>
  <si>
    <t>المستلزمات الخدمية</t>
  </si>
  <si>
    <t>مصروفات صيانة</t>
  </si>
  <si>
    <t>مصروفات نقل</t>
  </si>
  <si>
    <t>ايجار مدفوع للمبنى</t>
  </si>
  <si>
    <t>مجموع المصروفات</t>
  </si>
  <si>
    <t>الايرادات</t>
  </si>
  <si>
    <t>ايرادات نقل</t>
  </si>
  <si>
    <t>تبرعات ومساعدات</t>
  </si>
  <si>
    <t>ايرادات اخرى</t>
  </si>
  <si>
    <t>مجموع الايرادات</t>
  </si>
  <si>
    <t>صافي الايرادات</t>
  </si>
  <si>
    <t>مثنى</t>
  </si>
  <si>
    <t>قادسية</t>
  </si>
  <si>
    <t xml:space="preserve">مصروفات طبع </t>
  </si>
  <si>
    <t>الاجور والرواتب المدفوعة</t>
  </si>
  <si>
    <t xml:space="preserve"> 30 فأقل</t>
  </si>
  <si>
    <t>30 فأقل</t>
  </si>
  <si>
    <t xml:space="preserve">  91 فأكثر</t>
  </si>
  <si>
    <t>91 فأكثر</t>
  </si>
  <si>
    <t>اخرى*</t>
  </si>
  <si>
    <t>* الأخرى تشمل القائمين برعاية الطفل عدا الأم لذلك لم يتم تصنيفهم حسب الحالة العملية</t>
  </si>
  <si>
    <t>أخرى</t>
  </si>
  <si>
    <t>..</t>
  </si>
  <si>
    <t>الاطفال الموجودين</t>
  </si>
  <si>
    <t>الاطفال الموجودين في دور الحضانة مجانا</t>
  </si>
  <si>
    <t>الموظفين</t>
  </si>
  <si>
    <t>شهادات عليا</t>
  </si>
  <si>
    <t xml:space="preserve">مهنية </t>
  </si>
  <si>
    <t>مهنية</t>
  </si>
  <si>
    <t>المهنية</t>
  </si>
  <si>
    <t>دراسات عليا</t>
  </si>
  <si>
    <t xml:space="preserve">ايرادات الحضانة </t>
  </si>
  <si>
    <t xml:space="preserve"> قطاع خاص</t>
  </si>
  <si>
    <t>المصروفات والايرادات (بالالف دينار)</t>
  </si>
  <si>
    <t>الموظفيـــــن</t>
  </si>
  <si>
    <t>كرفان</t>
  </si>
  <si>
    <t>.</t>
  </si>
  <si>
    <t>القوى العاملة</t>
  </si>
  <si>
    <t>العاملين الآخرين</t>
  </si>
  <si>
    <t>عدد دور الحضانة وعدد الاطفال الموجودين والموظفين وعدد العاملين الآخرين حسب العائدية والجنس لسنة 2015</t>
  </si>
  <si>
    <t>عدد دور الحضانة وعدد الاطفال الموجودين والموظفين وعدد العاملين الآخرين حسب المحافظة والجنس لسنة 2015</t>
  </si>
  <si>
    <t>عدد دور الحضانة حسب العائدية والطاقة الاستيعابية لسنة 2015</t>
  </si>
  <si>
    <t>عدد دور الحضانة حسب المحافظة و الطاقة الاستيعابية لسنة 2015</t>
  </si>
  <si>
    <t>عدد دور الحضانة حسب العائدية واوقات الدوام والملكية لسنة 2015</t>
  </si>
  <si>
    <t>عدد دور الحضانة حسب اوقات الدوام والملكية والمحافظة لسنة 2015</t>
  </si>
  <si>
    <t>عدد دور الحضانة حسب المحافظة والملكية لسنة 2015</t>
  </si>
  <si>
    <t>عدد دور الحضانة ومدى توفر وسائل لعب الاطفال حسب العائدية لسنة 2015</t>
  </si>
  <si>
    <t>عدد دور الحضانة ومدى توفر وسائل لعب الاطفال حسب المحافظة لسنة 2015</t>
  </si>
  <si>
    <t>عدد دور الحضانة وطبيعة تصميمها وصلاحيتها وعدد السيارات المستخدمة حسب العائدية لسنة 2015</t>
  </si>
  <si>
    <t>عدد دور الحضانة وطبيعة تصميمها وصلاحيتها وعدد السيارات المستخدمة حسب المحافظة لسنة 2015</t>
  </si>
  <si>
    <t>عدد الغرف وملاحق ابنية دور الحضانة ومستلزماتها حسب عائديتها لسنة 2015</t>
  </si>
  <si>
    <t>عدد الغرف وملاحق ابنية دور الحضانة ومستلزماتها حسب المحافظة لسنة 2015</t>
  </si>
  <si>
    <t>عدد الاطفال الموجودين في دور الحضانة حسب العائدية وفئات العمر والجنس لسنة 2015</t>
  </si>
  <si>
    <t>عدد الاطفال الموجودين في دور الحضانة حسب فئات العمر والجنس والمحافظة لسنة 2015</t>
  </si>
  <si>
    <t>عدد الاطفال الموجودين في دور الحضانة حسب الحالة العملية للأم والعائدية لسنة 2015</t>
  </si>
  <si>
    <t>عدد الاطفال الموجودين في دور الحضانة حسب الحالة العملية للأم والمحافظة لسنة 2015</t>
  </si>
  <si>
    <t>عدد الاطفال الموجودين في دور الحضانة (للأم العاملة) والقطاع الذي تعمل فيه حسب العائدية لسنة 2015</t>
  </si>
  <si>
    <t>عدد الاطفال الموجودين في دور الحضانة (للأم العاملة) والقطاع الذي تعمل فيه حسب المحافظة لسنة 2015</t>
  </si>
  <si>
    <t>عدد الاطفال الموجودين في دور الحضانة خلال اشهر العطلة الصيفية حسب العائدية وفئات العمر لسنة 2015</t>
  </si>
  <si>
    <t>عدد الاطفال الموجودين في دور الحضانة خلال اشهر العطلة الصيفية حسب المحافظة وفئات العمر لسنة 2015</t>
  </si>
  <si>
    <t>عدد زيارات الاطباء ومدى توفر التغذية في دور الحضانة ومقدار اجورها حسب العائدية لسنة 2015</t>
  </si>
  <si>
    <t>عدد زيارات الاطباء ومدى توفر التغذية في دور الحضانة ومقدار اجورها حسب المحافظة لسنة 2015</t>
  </si>
  <si>
    <t>معلومات متفرقة عن دور الحضانة حسب العائدية لسنة 2015</t>
  </si>
  <si>
    <t>معلومات متفرقة عن دور الحضانة حسب المحافظة لسنة 2015</t>
  </si>
  <si>
    <t>توزيع الموظفين حسب عنوان الوظيفة والحالة العلمية والعائدية والجنس لسنة 2015</t>
  </si>
  <si>
    <t>توزيع الموظفين حسب عنوان الوظيفة والحالة العلمية والمحافظة والجنس لسنة 2015</t>
  </si>
  <si>
    <t>عدد العاملين الآخرين في دور الحضانة حسب الجنس وطبيعة العمل والعائدية لسنة 2015</t>
  </si>
  <si>
    <t>عدد العاملين الآخرين في دور الحضانة حسب الجنس وطبيعة العمل والمحافظة لسنة 2015</t>
  </si>
  <si>
    <t>مصروفات وايرادات دور الحضانة في القطاع الخاص حسب المحافظة لسنة 2015</t>
  </si>
  <si>
    <t xml:space="preserve"> </t>
  </si>
  <si>
    <t>فئات العمر (سنة)</t>
  </si>
  <si>
    <t>جدول(2)</t>
  </si>
  <si>
    <t>جدول(3)</t>
  </si>
  <si>
    <t>جدول(4)</t>
  </si>
  <si>
    <t>جدول(5)</t>
  </si>
  <si>
    <t>جدول(6)</t>
  </si>
  <si>
    <t>جدول(7)</t>
  </si>
  <si>
    <t>جدول(8)</t>
  </si>
  <si>
    <t>جدول(9)</t>
  </si>
  <si>
    <t>جدول(10)</t>
  </si>
  <si>
    <t>جدول(11)</t>
  </si>
  <si>
    <t>جدول(12)</t>
  </si>
  <si>
    <t>جدول(13)</t>
  </si>
  <si>
    <t>جدول(14)</t>
  </si>
  <si>
    <t>جدول(15)</t>
  </si>
  <si>
    <t>جدول(16)</t>
  </si>
  <si>
    <t>جدول(17)</t>
  </si>
  <si>
    <t>جدول(18)</t>
  </si>
  <si>
    <t>جدول(19)</t>
  </si>
  <si>
    <t>جدول(20)</t>
  </si>
  <si>
    <t>جدول(21)</t>
  </si>
  <si>
    <t>تابع جدول(21)</t>
  </si>
  <si>
    <t>جدول(22)</t>
  </si>
  <si>
    <t>تابع جدول(22)</t>
  </si>
  <si>
    <t>جدول(23)</t>
  </si>
  <si>
    <t>جدول(24)</t>
  </si>
  <si>
    <t>جدول(25)</t>
  </si>
  <si>
    <t>جدول(26)</t>
  </si>
  <si>
    <t>جدول(27)</t>
  </si>
  <si>
    <t>تابع جدول(27)</t>
  </si>
  <si>
    <t>جدول(28)</t>
  </si>
  <si>
    <t>تابع جدول(28)</t>
  </si>
  <si>
    <t>جدول(29)</t>
  </si>
  <si>
    <t>جدول(30)</t>
  </si>
  <si>
    <t>تابع جدول(30)</t>
  </si>
  <si>
    <t>جدول(31)</t>
  </si>
  <si>
    <t>تابع جدول(31)</t>
  </si>
  <si>
    <t xml:space="preserve">* (..) بيانات غير متوفرة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</si>
</sst>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##0"/>
    <numFmt numFmtId="166" formatCode="0.0"/>
  </numFmts>
  <fonts count="1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</font>
    <font>
      <sz val="14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</borders>
  <cellStyleXfs count="29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90">
    <xf numFmtId="0" fontId="0" fillId="0" borderId="0" xfId="0"/>
    <xf numFmtId="0" fontId="1" fillId="0" borderId="0" xfId="0" applyFont="1" applyAlignment="1"/>
    <xf numFmtId="0" fontId="4" fillId="0" borderId="0" xfId="0" applyFont="1" applyBorder="1" applyAlignment="1">
      <alignment horizontal="center"/>
    </xf>
    <xf numFmtId="0" fontId="0" fillId="0" borderId="0" xfId="0" applyBorder="1"/>
    <xf numFmtId="0" fontId="4" fillId="0" borderId="0" xfId="0" applyFont="1" applyAlignment="1"/>
    <xf numFmtId="0" fontId="4" fillId="0" borderId="0" xfId="0" applyFont="1" applyBorder="1" applyAlignment="1"/>
    <xf numFmtId="0" fontId="0" fillId="0" borderId="0" xfId="0" applyAlignment="1"/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0" fillId="0" borderId="0" xfId="0" applyBorder="1" applyAlignment="1"/>
    <xf numFmtId="0" fontId="3" fillId="0" borderId="0" xfId="0" applyFont="1" applyBorder="1" applyAlignment="1">
      <alignment horizontal="right" vertical="center" indent="2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0" borderId="0" xfId="0" applyFont="1"/>
    <xf numFmtId="0" fontId="8" fillId="0" borderId="0" xfId="0" applyFont="1" applyBorder="1" applyAlignment="1">
      <alignment horizontal="right" vertical="center" indent="2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indent="1"/>
    </xf>
    <xf numFmtId="0" fontId="10" fillId="0" borderId="4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indent="1"/>
    </xf>
    <xf numFmtId="0" fontId="10" fillId="0" borderId="5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indent="1"/>
    </xf>
    <xf numFmtId="0" fontId="10" fillId="0" borderId="6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 inden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right" vertical="center" indent="2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readingOrder="2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readingOrder="2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 indent="2"/>
    </xf>
    <xf numFmtId="0" fontId="8" fillId="0" borderId="4" xfId="0" applyFont="1" applyBorder="1" applyAlignment="1">
      <alignment horizontal="right" vertical="center" indent="2"/>
    </xf>
    <xf numFmtId="0" fontId="8" fillId="0" borderId="6" xfId="0" applyFont="1" applyBorder="1" applyAlignment="1">
      <alignment horizontal="right" vertical="center" indent="2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right" vertical="center" indent="2"/>
    </xf>
    <xf numFmtId="0" fontId="3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right" vertical="center" indent="2"/>
    </xf>
    <xf numFmtId="0" fontId="5" fillId="0" borderId="3" xfId="0" applyFont="1" applyBorder="1" applyAlignment="1">
      <alignment horizontal="right" vertical="center" indent="4"/>
    </xf>
    <xf numFmtId="0" fontId="5" fillId="0" borderId="5" xfId="0" applyFont="1" applyBorder="1" applyAlignment="1">
      <alignment horizontal="right" vertical="center" indent="4"/>
    </xf>
    <xf numFmtId="0" fontId="5" fillId="0" borderId="6" xfId="0" applyFont="1" applyBorder="1" applyAlignment="1">
      <alignment horizontal="right" vertical="center" indent="4"/>
    </xf>
    <xf numFmtId="0" fontId="3" fillId="0" borderId="0" xfId="0" applyFont="1" applyBorder="1" applyAlignment="1">
      <alignment vertical="center" wrapText="1"/>
    </xf>
    <xf numFmtId="0" fontId="0" fillId="0" borderId="10" xfId="0" applyFont="1" applyBorder="1" applyAlignment="1">
      <alignment horizontal="right" vertical="center" indent="1"/>
    </xf>
    <xf numFmtId="0" fontId="0" fillId="0" borderId="3" xfId="0" applyFont="1" applyBorder="1" applyAlignment="1">
      <alignment horizontal="right" vertical="center" indent="1"/>
    </xf>
    <xf numFmtId="0" fontId="0" fillId="0" borderId="5" xfId="0" applyFont="1" applyBorder="1" applyAlignment="1">
      <alignment horizontal="right" vertical="center" indent="1"/>
    </xf>
    <xf numFmtId="0" fontId="0" fillId="0" borderId="5" xfId="0" applyFont="1" applyFill="1" applyBorder="1" applyAlignment="1">
      <alignment horizontal="right" vertical="center" indent="1"/>
    </xf>
    <xf numFmtId="0" fontId="0" fillId="0" borderId="6" xfId="0" applyFont="1" applyFill="1" applyBorder="1" applyAlignment="1">
      <alignment horizontal="right" vertical="center" indent="1"/>
    </xf>
    <xf numFmtId="0" fontId="0" fillId="0" borderId="6" xfId="0" applyFont="1" applyBorder="1" applyAlignment="1">
      <alignment horizontal="right" vertical="center" indent="1"/>
    </xf>
    <xf numFmtId="0" fontId="12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0" fillId="0" borderId="8" xfId="0" applyFont="1" applyBorder="1" applyAlignment="1">
      <alignment horizontal="right" vertical="center" indent="1"/>
    </xf>
    <xf numFmtId="0" fontId="0" fillId="0" borderId="11" xfId="0" applyFont="1" applyBorder="1" applyAlignment="1">
      <alignment horizontal="right" vertical="center" indent="1"/>
    </xf>
    <xf numFmtId="0" fontId="3" fillId="0" borderId="10" xfId="0" applyFont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16" fontId="3" fillId="0" borderId="0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right" vertical="center" indent="1"/>
    </xf>
    <xf numFmtId="16" fontId="3" fillId="0" borderId="8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right" vertical="center" indent="1"/>
    </xf>
    <xf numFmtId="0" fontId="3" fillId="0" borderId="14" xfId="0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center" indent="3"/>
    </xf>
    <xf numFmtId="0" fontId="8" fillId="0" borderId="5" xfId="0" applyFont="1" applyBorder="1" applyAlignment="1">
      <alignment horizontal="right" vertical="center" indent="3"/>
    </xf>
    <xf numFmtId="0" fontId="8" fillId="0" borderId="12" xfId="0" applyFont="1" applyBorder="1" applyAlignment="1">
      <alignment horizontal="right" vertical="center" indent="3"/>
    </xf>
    <xf numFmtId="16" fontId="3" fillId="0" borderId="9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 indent="3"/>
    </xf>
    <xf numFmtId="0" fontId="8" fillId="0" borderId="12" xfId="0" applyFont="1" applyBorder="1" applyAlignment="1">
      <alignment horizontal="right" vertical="center" indent="2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5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right" vertical="center" indent="2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right" vertical="center" indent="2"/>
    </xf>
    <xf numFmtId="0" fontId="8" fillId="0" borderId="8" xfId="0" applyFont="1" applyBorder="1" applyAlignment="1">
      <alignment horizontal="right" vertical="center" indent="2"/>
    </xf>
    <xf numFmtId="0" fontId="8" fillId="0" borderId="6" xfId="0" applyFont="1" applyBorder="1" applyAlignment="1">
      <alignment horizontal="right" vertical="center" indent="3"/>
    </xf>
    <xf numFmtId="0" fontId="3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164" fontId="8" fillId="0" borderId="5" xfId="0" applyNumberFormat="1" applyFont="1" applyBorder="1" applyAlignment="1">
      <alignment horizontal="right" vertical="center"/>
    </xf>
    <xf numFmtId="164" fontId="8" fillId="0" borderId="4" xfId="0" applyNumberFormat="1" applyFont="1" applyBorder="1" applyAlignment="1">
      <alignment horizontal="right" vertical="center"/>
    </xf>
    <xf numFmtId="164" fontId="8" fillId="0" borderId="3" xfId="0" applyNumberFormat="1" applyFont="1" applyBorder="1" applyAlignment="1">
      <alignment horizontal="right" vertical="center"/>
    </xf>
    <xf numFmtId="164" fontId="8" fillId="0" borderId="6" xfId="0" applyNumberFormat="1" applyFont="1" applyBorder="1" applyAlignment="1">
      <alignment horizontal="right" vertical="center"/>
    </xf>
    <xf numFmtId="0" fontId="9" fillId="0" borderId="0" xfId="1"/>
    <xf numFmtId="0" fontId="9" fillId="0" borderId="0" xfId="2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right" vertical="center" indent="2"/>
    </xf>
    <xf numFmtId="0" fontId="2" fillId="0" borderId="16" xfId="0" applyFont="1" applyBorder="1" applyAlignment="1">
      <alignment horizontal="center" vertical="center"/>
    </xf>
    <xf numFmtId="0" fontId="9" fillId="0" borderId="0" xfId="3"/>
    <xf numFmtId="0" fontId="9" fillId="0" borderId="0" xfId="4"/>
    <xf numFmtId="0" fontId="9" fillId="0" borderId="0" xfId="5"/>
    <xf numFmtId="0" fontId="8" fillId="0" borderId="10" xfId="0" applyFont="1" applyBorder="1" applyAlignment="1">
      <alignment horizontal="right" vertical="center"/>
    </xf>
    <xf numFmtId="0" fontId="9" fillId="0" borderId="0" xfId="6"/>
    <xf numFmtId="3" fontId="8" fillId="0" borderId="4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4" xfId="0" applyNumberFormat="1" applyFont="1" applyFill="1" applyBorder="1" applyAlignment="1">
      <alignment horizontal="right" vertical="center"/>
    </xf>
    <xf numFmtId="3" fontId="8" fillId="0" borderId="5" xfId="0" applyNumberFormat="1" applyFont="1" applyFill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/>
    </xf>
    <xf numFmtId="166" fontId="8" fillId="0" borderId="4" xfId="0" applyNumberFormat="1" applyFont="1" applyBorder="1" applyAlignment="1">
      <alignment horizontal="right" vertical="center"/>
    </xf>
    <xf numFmtId="166" fontId="8" fillId="0" borderId="4" xfId="0" applyNumberFormat="1" applyFont="1" applyFill="1" applyBorder="1" applyAlignment="1">
      <alignment horizontal="right" vertical="center"/>
    </xf>
    <xf numFmtId="166" fontId="8" fillId="0" borderId="5" xfId="0" applyNumberFormat="1" applyFont="1" applyBorder="1" applyAlignment="1">
      <alignment horizontal="right" vertical="center"/>
    </xf>
    <xf numFmtId="166" fontId="8" fillId="0" borderId="5" xfId="0" applyNumberFormat="1" applyFont="1" applyFill="1" applyBorder="1" applyAlignment="1">
      <alignment horizontal="right" vertical="center"/>
    </xf>
    <xf numFmtId="166" fontId="8" fillId="0" borderId="6" xfId="0" applyNumberFormat="1" applyFont="1" applyBorder="1" applyAlignment="1">
      <alignment horizontal="right" vertical="center"/>
    </xf>
    <xf numFmtId="166" fontId="8" fillId="0" borderId="3" xfId="0" applyNumberFormat="1" applyFont="1" applyBorder="1" applyAlignment="1">
      <alignment horizontal="right" vertical="center"/>
    </xf>
    <xf numFmtId="3" fontId="8" fillId="0" borderId="8" xfId="0" applyNumberFormat="1" applyFont="1" applyBorder="1" applyAlignment="1">
      <alignment horizontal="right" vertical="center"/>
    </xf>
    <xf numFmtId="164" fontId="8" fillId="0" borderId="1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" fontId="3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0" borderId="0" xfId="7"/>
    <xf numFmtId="0" fontId="9" fillId="0" borderId="0" xfId="8"/>
    <xf numFmtId="0" fontId="9" fillId="0" borderId="0" xfId="9"/>
    <xf numFmtId="0" fontId="9" fillId="0" borderId="0" xfId="10"/>
    <xf numFmtId="0" fontId="9" fillId="0" borderId="0" xfId="11"/>
    <xf numFmtId="0" fontId="9" fillId="0" borderId="0" xfId="12"/>
    <xf numFmtId="0" fontId="9" fillId="0" borderId="0" xfId="13"/>
    <xf numFmtId="0" fontId="3" fillId="0" borderId="0" xfId="0" applyFont="1" applyBorder="1" applyAlignment="1">
      <alignment horizontal="center" vertical="center"/>
    </xf>
    <xf numFmtId="165" fontId="0" fillId="0" borderId="0" xfId="0" applyNumberFormat="1"/>
    <xf numFmtId="0" fontId="9" fillId="0" borderId="0" xfId="14"/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right" vertical="center" indent="2"/>
    </xf>
    <xf numFmtId="0" fontId="3" fillId="0" borderId="13" xfId="0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right" vertical="center" indent="1"/>
    </xf>
    <xf numFmtId="0" fontId="8" fillId="0" borderId="1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65" fontId="8" fillId="0" borderId="5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right" vertical="center" indent="2"/>
    </xf>
    <xf numFmtId="166" fontId="8" fillId="0" borderId="11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 indent="1"/>
    </xf>
    <xf numFmtId="0" fontId="8" fillId="0" borderId="11" xfId="0" applyFont="1" applyBorder="1" applyAlignment="1">
      <alignment horizontal="right" vertical="center" indent="1"/>
    </xf>
    <xf numFmtId="0" fontId="8" fillId="0" borderId="0" xfId="0" applyFont="1" applyFill="1" applyBorder="1" applyAlignment="1">
      <alignment horizontal="right" vertical="center" indent="2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7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7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right"/>
    </xf>
    <xf numFmtId="0" fontId="1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readingOrder="2"/>
    </xf>
    <xf numFmtId="0" fontId="2" fillId="0" borderId="1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 shrinkToFit="1"/>
    </xf>
    <xf numFmtId="0" fontId="3" fillId="0" borderId="5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right" vertical="center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right" vertical="center" readingOrder="2"/>
    </xf>
    <xf numFmtId="0" fontId="8" fillId="0" borderId="8" xfId="0" applyFont="1" applyBorder="1" applyAlignment="1">
      <alignment horizontal="right" vertical="center" indent="3"/>
    </xf>
  </cellXfs>
  <cellStyles count="29">
    <cellStyle name="Normal" xfId="0" builtinId="0"/>
    <cellStyle name="Normal_(10)" xfId="9"/>
    <cellStyle name="Normal_(11)" xfId="10"/>
    <cellStyle name="Normal_(13)" xfId="11"/>
    <cellStyle name="Normal_(14)" xfId="12"/>
    <cellStyle name="Normal_(15)" xfId="13"/>
    <cellStyle name="Normal_(21)" xfId="14"/>
    <cellStyle name="Normal_(23)" xfId="3"/>
    <cellStyle name="Normal_(24)" xfId="4"/>
    <cellStyle name="Normal_(25)" xfId="5"/>
    <cellStyle name="Normal_(26)" xfId="6"/>
    <cellStyle name="Normal_(6)" xfId="1"/>
    <cellStyle name="Normal_(7)" xfId="2"/>
    <cellStyle name="Normal_(8)" xfId="7"/>
    <cellStyle name="Normal_(9)" xfId="8"/>
    <cellStyle name="style1460007825056" xfId="15"/>
    <cellStyle name="style1460007825150" xfId="16"/>
    <cellStyle name="style1460007825259" xfId="17"/>
    <cellStyle name="style1460267279613" xfId="20"/>
    <cellStyle name="style1460267279644" xfId="19"/>
    <cellStyle name="style1460267279675" xfId="18"/>
    <cellStyle name="style1460267279706" xfId="23"/>
    <cellStyle name="style1460267279722" xfId="22"/>
    <cellStyle name="style1460267279753" xfId="21"/>
    <cellStyle name="style1460267279784" xfId="26"/>
    <cellStyle name="style1460267279815" xfId="25"/>
    <cellStyle name="style1460267279831" xfId="24"/>
    <cellStyle name="style1460270358140" xfId="27"/>
    <cellStyle name="style1460270358172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K13"/>
  <sheetViews>
    <sheetView rightToLeft="1" view="pageBreakPreview" zoomScaleSheetLayoutView="100" workbookViewId="0">
      <selection activeCell="A15" sqref="A15"/>
    </sheetView>
  </sheetViews>
  <sheetFormatPr defaultRowHeight="15" x14ac:dyDescent="0.25"/>
  <cols>
    <col min="1" max="1" width="30.7109375" customWidth="1"/>
    <col min="6" max="6" width="7.140625" customWidth="1"/>
    <col min="9" max="9" width="8.28515625" customWidth="1"/>
    <col min="10" max="10" width="8.42578125" customWidth="1"/>
  </cols>
  <sheetData>
    <row r="1" spans="1:11" ht="28.5" customHeight="1" x14ac:dyDescent="0.25">
      <c r="A1" s="204"/>
      <c r="B1" s="204"/>
      <c r="C1" s="204"/>
      <c r="D1" s="204"/>
      <c r="E1" s="204"/>
      <c r="F1" s="204"/>
      <c r="G1" s="204"/>
      <c r="H1" s="204"/>
      <c r="I1" s="204"/>
      <c r="J1" s="204"/>
      <c r="K1" s="204"/>
    </row>
    <row r="2" spans="1:11" ht="28.5" customHeight="1" x14ac:dyDescent="0.25">
      <c r="A2" s="205" t="s">
        <v>165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</row>
    <row r="3" spans="1:11" ht="28.5" customHeight="1" thickBot="1" x14ac:dyDescent="0.3">
      <c r="A3" s="206" t="s">
        <v>197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</row>
    <row r="4" spans="1:11" ht="20.25" customHeight="1" thickTop="1" x14ac:dyDescent="0.25">
      <c r="A4" s="199" t="s">
        <v>0</v>
      </c>
      <c r="B4" s="201" t="s">
        <v>59</v>
      </c>
      <c r="C4" s="203" t="s">
        <v>149</v>
      </c>
      <c r="D4" s="203"/>
      <c r="E4" s="203"/>
      <c r="F4" s="203" t="s">
        <v>151</v>
      </c>
      <c r="G4" s="203"/>
      <c r="H4" s="203"/>
      <c r="I4" s="203" t="s">
        <v>164</v>
      </c>
      <c r="J4" s="203"/>
      <c r="K4" s="203"/>
    </row>
    <row r="5" spans="1:11" ht="22.5" customHeight="1" thickBot="1" x14ac:dyDescent="0.3">
      <c r="A5" s="200"/>
      <c r="B5" s="202"/>
      <c r="C5" s="162" t="s">
        <v>66</v>
      </c>
      <c r="D5" s="162" t="s">
        <v>84</v>
      </c>
      <c r="E5" s="162" t="s">
        <v>28</v>
      </c>
      <c r="F5" s="162" t="s">
        <v>66</v>
      </c>
      <c r="G5" s="162" t="s">
        <v>84</v>
      </c>
      <c r="H5" s="162" t="s">
        <v>28</v>
      </c>
      <c r="I5" s="162" t="s">
        <v>66</v>
      </c>
      <c r="J5" s="162" t="s">
        <v>84</v>
      </c>
      <c r="K5" s="162" t="s">
        <v>28</v>
      </c>
    </row>
    <row r="6" spans="1:11" ht="24.75" customHeight="1" thickTop="1" x14ac:dyDescent="0.25">
      <c r="A6" s="22" t="s">
        <v>5</v>
      </c>
      <c r="B6" s="23">
        <v>36</v>
      </c>
      <c r="C6" s="23">
        <v>1025</v>
      </c>
      <c r="D6" s="23">
        <v>975.00000000000023</v>
      </c>
      <c r="E6" s="23">
        <f>SUM(C6:D6)</f>
        <v>2000.0000000000002</v>
      </c>
      <c r="F6" s="23">
        <v>49</v>
      </c>
      <c r="G6" s="23">
        <v>373</v>
      </c>
      <c r="H6" s="23">
        <f>SUM(F6:G6)</f>
        <v>422</v>
      </c>
      <c r="I6" s="23">
        <v>90</v>
      </c>
      <c r="J6" s="23">
        <v>138</v>
      </c>
      <c r="K6" s="23">
        <f>SUM(I6:J6)</f>
        <v>228</v>
      </c>
    </row>
    <row r="7" spans="1:11" ht="21.95" customHeight="1" x14ac:dyDescent="0.25">
      <c r="A7" s="24" t="s">
        <v>6</v>
      </c>
      <c r="B7" s="25">
        <v>144</v>
      </c>
      <c r="C7" s="25">
        <v>2252.9999999999995</v>
      </c>
      <c r="D7" s="25">
        <v>2371.0000000000005</v>
      </c>
      <c r="E7" s="25">
        <f>SUM(C7:D7)</f>
        <v>4624</v>
      </c>
      <c r="F7" s="25">
        <v>19.000000000000004</v>
      </c>
      <c r="G7" s="25">
        <v>864.00000000000011</v>
      </c>
      <c r="H7" s="25">
        <f>SUM(F7:G7)</f>
        <v>883.00000000000011</v>
      </c>
      <c r="I7" s="25">
        <v>100.00000000000003</v>
      </c>
      <c r="J7" s="25">
        <v>164</v>
      </c>
      <c r="K7" s="25">
        <f>SUM(I7:J7)</f>
        <v>264</v>
      </c>
    </row>
    <row r="8" spans="1:11" ht="21.95" customHeight="1" x14ac:dyDescent="0.25">
      <c r="A8" s="24" t="s">
        <v>7</v>
      </c>
      <c r="B8" s="25">
        <v>1</v>
      </c>
      <c r="C8" s="25">
        <v>16</v>
      </c>
      <c r="D8" s="25">
        <v>16</v>
      </c>
      <c r="E8" s="25">
        <f t="shared" ref="E8:E10" si="0">SUM(C8:D8)</f>
        <v>32</v>
      </c>
      <c r="F8" s="25">
        <v>0</v>
      </c>
      <c r="G8" s="25">
        <v>4</v>
      </c>
      <c r="H8" s="25">
        <f t="shared" ref="H8:H11" si="1">SUM(F8:G8)</f>
        <v>4</v>
      </c>
      <c r="I8" s="25">
        <v>0</v>
      </c>
      <c r="J8" s="25">
        <v>2</v>
      </c>
      <c r="K8" s="25">
        <f t="shared" ref="K8:K11" si="2">SUM(I8:J8)</f>
        <v>2</v>
      </c>
    </row>
    <row r="9" spans="1:11" ht="21.95" customHeight="1" x14ac:dyDescent="0.25">
      <c r="A9" s="24" t="s">
        <v>8</v>
      </c>
      <c r="B9" s="25">
        <v>333</v>
      </c>
      <c r="C9" s="25">
        <v>9470.0000000000018</v>
      </c>
      <c r="D9" s="25">
        <v>10249</v>
      </c>
      <c r="E9" s="25">
        <f t="shared" si="0"/>
        <v>19719</v>
      </c>
      <c r="F9" s="25">
        <v>22</v>
      </c>
      <c r="G9" s="25">
        <v>2263</v>
      </c>
      <c r="H9" s="25">
        <f t="shared" si="1"/>
        <v>2285</v>
      </c>
      <c r="I9" s="25">
        <v>254.00000000000006</v>
      </c>
      <c r="J9" s="25">
        <v>367.00000000000011</v>
      </c>
      <c r="K9" s="25">
        <f t="shared" si="2"/>
        <v>621.00000000000023</v>
      </c>
    </row>
    <row r="10" spans="1:11" ht="21.95" hidden="1" customHeight="1" x14ac:dyDescent="0.25">
      <c r="A10" s="24" t="s">
        <v>43</v>
      </c>
      <c r="B10" s="25">
        <v>0</v>
      </c>
      <c r="C10" s="25">
        <v>0</v>
      </c>
      <c r="D10" s="25">
        <v>0</v>
      </c>
      <c r="E10" s="25">
        <f t="shared" si="0"/>
        <v>0</v>
      </c>
      <c r="F10" s="25">
        <v>0</v>
      </c>
      <c r="G10" s="25">
        <v>0</v>
      </c>
      <c r="H10" s="25">
        <f t="shared" si="1"/>
        <v>0</v>
      </c>
      <c r="I10" s="25">
        <v>0</v>
      </c>
      <c r="J10" s="25">
        <v>0</v>
      </c>
      <c r="K10" s="25">
        <f t="shared" si="2"/>
        <v>0</v>
      </c>
    </row>
    <row r="11" spans="1:11" ht="21.95" customHeight="1" thickBot="1" x14ac:dyDescent="0.3">
      <c r="A11" s="26" t="s">
        <v>58</v>
      </c>
      <c r="B11" s="27">
        <v>4</v>
      </c>
      <c r="C11" s="27">
        <v>315</v>
      </c>
      <c r="D11" s="27">
        <v>265</v>
      </c>
      <c r="E11" s="27">
        <f>SUM(C11:D11)</f>
        <v>580</v>
      </c>
      <c r="F11" s="27">
        <v>5</v>
      </c>
      <c r="G11" s="27">
        <v>46</v>
      </c>
      <c r="H11" s="192">
        <f t="shared" si="1"/>
        <v>51</v>
      </c>
      <c r="I11" s="27">
        <v>5</v>
      </c>
      <c r="J11" s="27">
        <v>14</v>
      </c>
      <c r="K11" s="192">
        <f t="shared" si="2"/>
        <v>19</v>
      </c>
    </row>
    <row r="12" spans="1:11" ht="21.95" customHeight="1" thickTop="1" thickBot="1" x14ac:dyDescent="0.3">
      <c r="A12" s="20" t="s">
        <v>4</v>
      </c>
      <c r="B12" s="21">
        <f>SUM(B6:B11)</f>
        <v>518</v>
      </c>
      <c r="C12" s="21">
        <f t="shared" ref="C12:K12" si="3">SUM(C6:C11)</f>
        <v>13079.000000000002</v>
      </c>
      <c r="D12" s="21">
        <f t="shared" si="3"/>
        <v>13876</v>
      </c>
      <c r="E12" s="21">
        <f t="shared" si="3"/>
        <v>26955</v>
      </c>
      <c r="F12" s="21">
        <f t="shared" si="3"/>
        <v>95</v>
      </c>
      <c r="G12" s="21">
        <f t="shared" si="3"/>
        <v>3550</v>
      </c>
      <c r="H12" s="193">
        <f t="shared" si="3"/>
        <v>3645</v>
      </c>
      <c r="I12" s="21">
        <f t="shared" si="3"/>
        <v>449.00000000000011</v>
      </c>
      <c r="J12" s="21">
        <f t="shared" si="3"/>
        <v>685.00000000000011</v>
      </c>
      <c r="K12" s="193">
        <f t="shared" si="3"/>
        <v>1134.0000000000002</v>
      </c>
    </row>
    <row r="13" spans="1:11" ht="15.75" thickTop="1" x14ac:dyDescent="0.25"/>
  </sheetData>
  <mergeCells count="8">
    <mergeCell ref="A4:A5"/>
    <mergeCell ref="B4:B5"/>
    <mergeCell ref="C4:E4"/>
    <mergeCell ref="A1:K1"/>
    <mergeCell ref="A2:K2"/>
    <mergeCell ref="F4:H4"/>
    <mergeCell ref="I4:K4"/>
    <mergeCell ref="A3:K3"/>
  </mergeCells>
  <printOptions horizontalCentered="1"/>
  <pageMargins left="1" right="1" top="1.5" bottom="1" header="1.5" footer="1"/>
  <pageSetup paperSize="9" firstPageNumber="7" orientation="landscape" useFirstPageNumber="1" horizontalDpi="300" verticalDpi="300" r:id="rId1"/>
  <headerFooter>
    <oddFooter>&amp;C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O17"/>
  <sheetViews>
    <sheetView rightToLeft="1" view="pageBreakPreview" topLeftCell="A4" zoomScaleSheetLayoutView="100" workbookViewId="0">
      <selection activeCell="B19" sqref="B19"/>
    </sheetView>
  </sheetViews>
  <sheetFormatPr defaultRowHeight="15" x14ac:dyDescent="0.25"/>
  <cols>
    <col min="1" max="1" width="26.140625" customWidth="1"/>
    <col min="2" max="2" width="5.5703125" customWidth="1"/>
    <col min="3" max="3" width="7.140625" customWidth="1"/>
    <col min="4" max="4" width="8.140625" customWidth="1"/>
    <col min="5" max="5" width="7.42578125" customWidth="1"/>
    <col min="6" max="6" width="6.85546875" customWidth="1"/>
    <col min="7" max="7" width="7.28515625" customWidth="1"/>
    <col min="8" max="8" width="6.140625" customWidth="1"/>
    <col min="9" max="9" width="7.85546875" customWidth="1"/>
    <col min="10" max="10" width="7.5703125" customWidth="1"/>
    <col min="11" max="11" width="5.42578125" customWidth="1"/>
    <col min="12" max="12" width="8.28515625" customWidth="1"/>
    <col min="13" max="13" width="7.85546875" customWidth="1"/>
  </cols>
  <sheetData>
    <row r="1" spans="1:15" ht="24" customHeight="1" x14ac:dyDescent="0.25">
      <c r="A1" s="204"/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</row>
    <row r="2" spans="1:15" ht="24" customHeight="1" x14ac:dyDescent="0.25">
      <c r="A2" s="205" t="s">
        <v>174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</row>
    <row r="3" spans="1:15" ht="24" customHeight="1" thickBot="1" x14ac:dyDescent="0.3">
      <c r="A3" s="206" t="s">
        <v>206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</row>
    <row r="4" spans="1:15" ht="18" customHeight="1" thickTop="1" x14ac:dyDescent="0.25">
      <c r="A4" s="199" t="s">
        <v>0</v>
      </c>
      <c r="B4" s="203" t="s">
        <v>35</v>
      </c>
      <c r="C4" s="203"/>
      <c r="D4" s="203"/>
      <c r="E4" s="203"/>
      <c r="F4" s="203"/>
      <c r="G4" s="203"/>
      <c r="H4" s="203" t="s">
        <v>39</v>
      </c>
      <c r="I4" s="203"/>
      <c r="J4" s="203"/>
      <c r="K4" s="203" t="s">
        <v>42</v>
      </c>
      <c r="L4" s="203"/>
      <c r="M4" s="203"/>
      <c r="O4" s="158"/>
    </row>
    <row r="5" spans="1:15" ht="15.75" x14ac:dyDescent="0.25">
      <c r="A5" s="200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O5" s="158"/>
    </row>
    <row r="6" spans="1:15" ht="17.25" customHeight="1" x14ac:dyDescent="0.25">
      <c r="A6" s="200"/>
      <c r="B6" s="226" t="s">
        <v>47</v>
      </c>
      <c r="C6" s="226"/>
      <c r="D6" s="226"/>
      <c r="E6" s="226"/>
      <c r="F6" s="226"/>
      <c r="G6" s="225" t="s">
        <v>48</v>
      </c>
      <c r="H6" s="225" t="s">
        <v>40</v>
      </c>
      <c r="I6" s="225" t="s">
        <v>41</v>
      </c>
      <c r="J6" s="225" t="s">
        <v>28</v>
      </c>
      <c r="K6" s="225" t="s">
        <v>29</v>
      </c>
      <c r="L6" s="225" t="s">
        <v>30</v>
      </c>
      <c r="M6" s="225" t="s">
        <v>28</v>
      </c>
      <c r="O6" s="158"/>
    </row>
    <row r="7" spans="1:15" ht="2.25" customHeight="1" x14ac:dyDescent="0.25">
      <c r="A7" s="200"/>
      <c r="B7" s="226"/>
      <c r="C7" s="226"/>
      <c r="D7" s="226"/>
      <c r="E7" s="226"/>
      <c r="F7" s="226"/>
      <c r="G7" s="225"/>
      <c r="H7" s="225"/>
      <c r="I7" s="225"/>
      <c r="J7" s="225"/>
      <c r="K7" s="225"/>
      <c r="L7" s="225"/>
      <c r="M7" s="225"/>
      <c r="O7" s="158"/>
    </row>
    <row r="8" spans="1:15" ht="37.5" customHeight="1" thickBot="1" x14ac:dyDescent="0.3">
      <c r="A8" s="200"/>
      <c r="B8" s="12" t="s">
        <v>36</v>
      </c>
      <c r="C8" s="61" t="s">
        <v>37</v>
      </c>
      <c r="D8" s="61" t="s">
        <v>38</v>
      </c>
      <c r="E8" s="61" t="s">
        <v>161</v>
      </c>
      <c r="F8" s="54" t="s">
        <v>28</v>
      </c>
      <c r="G8" s="225"/>
      <c r="H8" s="225"/>
      <c r="I8" s="225"/>
      <c r="J8" s="225"/>
      <c r="K8" s="225"/>
      <c r="L8" s="225"/>
      <c r="M8" s="225"/>
      <c r="O8" s="158"/>
    </row>
    <row r="9" spans="1:15" ht="18" hidden="1" customHeight="1" thickBot="1" x14ac:dyDescent="0.3">
      <c r="A9" s="219"/>
      <c r="B9" s="62"/>
      <c r="C9" s="63"/>
      <c r="D9" s="63"/>
      <c r="E9" s="63"/>
      <c r="F9" s="62"/>
      <c r="G9" s="227"/>
      <c r="H9" s="62"/>
      <c r="I9" s="62"/>
      <c r="J9" s="62"/>
      <c r="K9" s="62"/>
      <c r="L9" s="62"/>
      <c r="M9" s="62"/>
      <c r="O9" s="158"/>
    </row>
    <row r="10" spans="1:15" ht="21.95" customHeight="1" thickTop="1" x14ac:dyDescent="0.25">
      <c r="A10" s="66" t="s">
        <v>5</v>
      </c>
      <c r="B10" s="55">
        <v>7</v>
      </c>
      <c r="C10" s="55">
        <v>0</v>
      </c>
      <c r="D10" s="55">
        <v>0</v>
      </c>
      <c r="E10" s="55">
        <v>0</v>
      </c>
      <c r="F10" s="55">
        <v>7</v>
      </c>
      <c r="G10" s="55">
        <v>29</v>
      </c>
      <c r="H10" s="55">
        <v>16</v>
      </c>
      <c r="I10" s="55">
        <v>20</v>
      </c>
      <c r="J10" s="55">
        <f t="shared" ref="J10:J15" si="0">SUM(H10:I10)</f>
        <v>36</v>
      </c>
      <c r="K10" s="55">
        <v>8.0000000000000018</v>
      </c>
      <c r="L10" s="55">
        <v>3.0000000000000004</v>
      </c>
      <c r="M10" s="55">
        <f t="shared" ref="M10:M15" si="1">SUM(K10:L10)</f>
        <v>11.000000000000002</v>
      </c>
      <c r="O10" s="158"/>
    </row>
    <row r="11" spans="1:15" ht="21.95" customHeight="1" x14ac:dyDescent="0.25">
      <c r="A11" s="41" t="s">
        <v>6</v>
      </c>
      <c r="B11" s="57">
        <v>8</v>
      </c>
      <c r="C11" s="57">
        <v>18</v>
      </c>
      <c r="D11" s="57">
        <v>43</v>
      </c>
      <c r="E11" s="57">
        <v>0</v>
      </c>
      <c r="F11" s="57">
        <f>SUM(B11:E11)</f>
        <v>69</v>
      </c>
      <c r="G11" s="57">
        <v>77</v>
      </c>
      <c r="H11" s="57">
        <v>104</v>
      </c>
      <c r="I11" s="57">
        <v>40</v>
      </c>
      <c r="J11" s="57">
        <f t="shared" si="0"/>
        <v>144</v>
      </c>
      <c r="K11" s="57">
        <v>17</v>
      </c>
      <c r="L11" s="57">
        <v>3</v>
      </c>
      <c r="M11" s="57">
        <f t="shared" si="1"/>
        <v>20</v>
      </c>
      <c r="O11" s="158"/>
    </row>
    <row r="12" spans="1:15" ht="21.95" customHeight="1" x14ac:dyDescent="0.25">
      <c r="A12" s="41" t="s">
        <v>7</v>
      </c>
      <c r="B12" s="57">
        <v>0</v>
      </c>
      <c r="C12" s="57">
        <v>0</v>
      </c>
      <c r="D12" s="57">
        <v>0</v>
      </c>
      <c r="E12" s="57">
        <v>0</v>
      </c>
      <c r="F12" s="57">
        <f>SUM(B12:E12)</f>
        <v>0</v>
      </c>
      <c r="G12" s="57">
        <v>1</v>
      </c>
      <c r="H12" s="57">
        <v>0</v>
      </c>
      <c r="I12" s="57">
        <v>1</v>
      </c>
      <c r="J12" s="57">
        <f t="shared" si="0"/>
        <v>1</v>
      </c>
      <c r="K12" s="57">
        <v>0</v>
      </c>
      <c r="L12" s="57">
        <v>0</v>
      </c>
      <c r="M12" s="57">
        <f t="shared" si="1"/>
        <v>0</v>
      </c>
      <c r="O12" s="158"/>
    </row>
    <row r="13" spans="1:15" ht="21.95" customHeight="1" x14ac:dyDescent="0.25">
      <c r="A13" s="41" t="s">
        <v>8</v>
      </c>
      <c r="B13" s="57">
        <v>287</v>
      </c>
      <c r="C13" s="57">
        <v>8</v>
      </c>
      <c r="D13" s="57">
        <v>4</v>
      </c>
      <c r="E13" s="57">
        <v>0</v>
      </c>
      <c r="F13" s="57">
        <f>SUM(B13:E13)</f>
        <v>299</v>
      </c>
      <c r="G13" s="57">
        <v>35</v>
      </c>
      <c r="H13" s="57">
        <v>309</v>
      </c>
      <c r="I13" s="57">
        <v>24</v>
      </c>
      <c r="J13" s="57">
        <f t="shared" si="0"/>
        <v>333</v>
      </c>
      <c r="K13" s="57">
        <v>89.000000000000071</v>
      </c>
      <c r="L13" s="57">
        <v>116.00000000000003</v>
      </c>
      <c r="M13" s="57">
        <f t="shared" si="1"/>
        <v>205.00000000000011</v>
      </c>
    </row>
    <row r="14" spans="1:15" ht="21.95" hidden="1" customHeight="1" x14ac:dyDescent="0.25">
      <c r="A14" s="67" t="s">
        <v>43</v>
      </c>
      <c r="B14" s="58">
        <v>0</v>
      </c>
      <c r="C14" s="58">
        <v>0</v>
      </c>
      <c r="D14" s="58">
        <v>0</v>
      </c>
      <c r="E14" s="58">
        <v>0</v>
      </c>
      <c r="F14" s="57">
        <f>SUM(B14:E14)</f>
        <v>0</v>
      </c>
      <c r="G14" s="58">
        <v>0</v>
      </c>
      <c r="H14" s="58">
        <v>0</v>
      </c>
      <c r="I14" s="58">
        <v>0</v>
      </c>
      <c r="J14" s="57">
        <f t="shared" si="0"/>
        <v>0</v>
      </c>
      <c r="K14" s="58">
        <v>0</v>
      </c>
      <c r="L14" s="58">
        <v>0</v>
      </c>
      <c r="M14" s="57">
        <f t="shared" si="1"/>
        <v>0</v>
      </c>
    </row>
    <row r="15" spans="1:15" ht="21.95" customHeight="1" thickBot="1" x14ac:dyDescent="0.3">
      <c r="A15" s="68" t="s">
        <v>58</v>
      </c>
      <c r="B15" s="59">
        <v>1</v>
      </c>
      <c r="C15" s="59">
        <v>0</v>
      </c>
      <c r="D15" s="59">
        <v>0</v>
      </c>
      <c r="E15" s="59">
        <v>0</v>
      </c>
      <c r="F15" s="64">
        <f>SUM(B15:E15)</f>
        <v>1</v>
      </c>
      <c r="G15" s="59">
        <v>3</v>
      </c>
      <c r="H15" s="59">
        <v>3</v>
      </c>
      <c r="I15" s="59">
        <v>1</v>
      </c>
      <c r="J15" s="60">
        <f t="shared" si="0"/>
        <v>4</v>
      </c>
      <c r="K15" s="59">
        <v>0</v>
      </c>
      <c r="L15" s="59">
        <v>0</v>
      </c>
      <c r="M15" s="60">
        <f t="shared" si="1"/>
        <v>0</v>
      </c>
    </row>
    <row r="16" spans="1:15" ht="21.95" customHeight="1" thickTop="1" thickBot="1" x14ac:dyDescent="0.3">
      <c r="A16" s="43" t="s">
        <v>4</v>
      </c>
      <c r="B16" s="56">
        <f t="shared" ref="B16:M16" si="2">SUM(B10:B15)</f>
        <v>303</v>
      </c>
      <c r="C16" s="56">
        <f t="shared" si="2"/>
        <v>26</v>
      </c>
      <c r="D16" s="56">
        <f t="shared" si="2"/>
        <v>47</v>
      </c>
      <c r="E16" s="56">
        <f t="shared" si="2"/>
        <v>0</v>
      </c>
      <c r="F16" s="65">
        <f t="shared" si="2"/>
        <v>376</v>
      </c>
      <c r="G16" s="56">
        <f t="shared" si="2"/>
        <v>145</v>
      </c>
      <c r="H16" s="56">
        <f t="shared" si="2"/>
        <v>432</v>
      </c>
      <c r="I16" s="56">
        <f t="shared" si="2"/>
        <v>86</v>
      </c>
      <c r="J16" s="56">
        <f t="shared" si="2"/>
        <v>518</v>
      </c>
      <c r="K16" s="56">
        <f t="shared" si="2"/>
        <v>114.00000000000007</v>
      </c>
      <c r="L16" s="56">
        <f t="shared" si="2"/>
        <v>122.00000000000003</v>
      </c>
      <c r="M16" s="56">
        <f t="shared" si="2"/>
        <v>236.00000000000011</v>
      </c>
    </row>
    <row r="17" ht="15.75" thickTop="1" x14ac:dyDescent="0.25"/>
  </sheetData>
  <mergeCells count="18">
    <mergeCell ref="H6:H8"/>
    <mergeCell ref="I6:I8"/>
    <mergeCell ref="J6:J8"/>
    <mergeCell ref="K6:K8"/>
    <mergeCell ref="L6:L8"/>
    <mergeCell ref="M6:M8"/>
    <mergeCell ref="A1:M1"/>
    <mergeCell ref="A2:M2"/>
    <mergeCell ref="A4:A9"/>
    <mergeCell ref="H4:J4"/>
    <mergeCell ref="K4:M4"/>
    <mergeCell ref="A3:M3"/>
    <mergeCell ref="K5:M5"/>
    <mergeCell ref="B4:G4"/>
    <mergeCell ref="H5:J5"/>
    <mergeCell ref="B5:G5"/>
    <mergeCell ref="B6:F7"/>
    <mergeCell ref="G6:G9"/>
  </mergeCells>
  <printOptions horizontalCentered="1"/>
  <pageMargins left="1" right="1" top="1.5" bottom="1" header="1.5" footer="1"/>
  <pageSetup paperSize="9" scale="95" firstPageNumber="16" orientation="landscape" useFirstPageNumber="1" horizontalDpi="300" verticalDpi="300" r:id="rId1"/>
  <headerFooter>
    <oddFooter>&amp;C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M27"/>
  <sheetViews>
    <sheetView rightToLeft="1" view="pageBreakPreview" topLeftCell="A2" zoomScaleSheetLayoutView="100" workbookViewId="0">
      <selection activeCell="F13" sqref="F13"/>
    </sheetView>
  </sheetViews>
  <sheetFormatPr defaultRowHeight="15" x14ac:dyDescent="0.25"/>
  <cols>
    <col min="1" max="1" width="9.85546875" customWidth="1"/>
  </cols>
  <sheetData>
    <row r="1" spans="1:13" ht="23.25" customHeight="1" x14ac:dyDescent="0.25">
      <c r="A1" s="204"/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</row>
    <row r="2" spans="1:13" ht="27" customHeight="1" x14ac:dyDescent="0.25">
      <c r="A2" s="205" t="s">
        <v>175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</row>
    <row r="3" spans="1:13" ht="27" customHeight="1" thickBot="1" x14ac:dyDescent="0.3">
      <c r="A3" s="207" t="s">
        <v>207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</row>
    <row r="4" spans="1:13" ht="23.25" customHeight="1" thickTop="1" x14ac:dyDescent="0.25">
      <c r="A4" s="218" t="s">
        <v>9</v>
      </c>
      <c r="B4" s="203" t="s">
        <v>35</v>
      </c>
      <c r="C4" s="203"/>
      <c r="D4" s="203"/>
      <c r="E4" s="203"/>
      <c r="F4" s="203"/>
      <c r="G4" s="201" t="s">
        <v>48</v>
      </c>
      <c r="H4" s="203" t="s">
        <v>39</v>
      </c>
      <c r="I4" s="203"/>
      <c r="J4" s="203"/>
      <c r="K4" s="203" t="s">
        <v>42</v>
      </c>
      <c r="L4" s="203"/>
      <c r="M4" s="203"/>
    </row>
    <row r="5" spans="1:13" ht="21" customHeight="1" x14ac:dyDescent="0.25">
      <c r="A5" s="208"/>
      <c r="B5" s="228" t="s">
        <v>47</v>
      </c>
      <c r="C5" s="228"/>
      <c r="D5" s="228"/>
      <c r="E5" s="228"/>
      <c r="F5" s="228"/>
      <c r="G5" s="202"/>
      <c r="H5" s="202" t="s">
        <v>40</v>
      </c>
      <c r="I5" s="202" t="s">
        <v>41</v>
      </c>
      <c r="J5" s="202" t="s">
        <v>28</v>
      </c>
      <c r="K5" s="202" t="s">
        <v>29</v>
      </c>
      <c r="L5" s="202" t="s">
        <v>30</v>
      </c>
      <c r="M5" s="202" t="s">
        <v>28</v>
      </c>
    </row>
    <row r="6" spans="1:13" ht="18.75" customHeight="1" x14ac:dyDescent="0.25">
      <c r="A6" s="208"/>
      <c r="B6" s="202" t="s">
        <v>36</v>
      </c>
      <c r="C6" s="202" t="s">
        <v>37</v>
      </c>
      <c r="D6" s="202" t="s">
        <v>38</v>
      </c>
      <c r="E6" s="202" t="s">
        <v>161</v>
      </c>
      <c r="F6" s="202" t="s">
        <v>28</v>
      </c>
      <c r="G6" s="202"/>
      <c r="H6" s="202"/>
      <c r="I6" s="202"/>
      <c r="J6" s="202"/>
      <c r="K6" s="202"/>
      <c r="L6" s="202"/>
      <c r="M6" s="202"/>
    </row>
    <row r="7" spans="1:13" ht="15" customHeight="1" thickBot="1" x14ac:dyDescent="0.3">
      <c r="A7" s="208"/>
      <c r="B7" s="202"/>
      <c r="C7" s="229"/>
      <c r="D7" s="229"/>
      <c r="E7" s="229"/>
      <c r="F7" s="202"/>
      <c r="G7" s="220"/>
      <c r="H7" s="202"/>
      <c r="I7" s="202"/>
      <c r="J7" s="202"/>
      <c r="K7" s="202"/>
      <c r="L7" s="202"/>
      <c r="M7" s="202"/>
    </row>
    <row r="8" spans="1:13" ht="16.5" thickTop="1" x14ac:dyDescent="0.25">
      <c r="A8" s="29" t="s">
        <v>10</v>
      </c>
      <c r="B8" s="23" t="s">
        <v>148</v>
      </c>
      <c r="C8" s="23" t="s">
        <v>148</v>
      </c>
      <c r="D8" s="23" t="s">
        <v>148</v>
      </c>
      <c r="E8" s="23" t="s">
        <v>148</v>
      </c>
      <c r="F8" s="23" t="s">
        <v>148</v>
      </c>
      <c r="G8" s="23" t="s">
        <v>148</v>
      </c>
      <c r="H8" s="23" t="s">
        <v>148</v>
      </c>
      <c r="I8" s="23" t="s">
        <v>148</v>
      </c>
      <c r="J8" s="23" t="s">
        <v>148</v>
      </c>
      <c r="K8" s="23" t="s">
        <v>162</v>
      </c>
      <c r="L8" s="23" t="s">
        <v>162</v>
      </c>
      <c r="M8" s="23" t="s">
        <v>148</v>
      </c>
    </row>
    <row r="9" spans="1:13" ht="15.75" x14ac:dyDescent="0.25">
      <c r="A9" s="30" t="s">
        <v>11</v>
      </c>
      <c r="B9" s="25">
        <v>14</v>
      </c>
      <c r="C9" s="25">
        <v>0</v>
      </c>
      <c r="D9" s="25">
        <v>3</v>
      </c>
      <c r="E9" s="25">
        <v>0</v>
      </c>
      <c r="F9" s="25">
        <f>SUM(B9:E9)</f>
        <v>17</v>
      </c>
      <c r="G9" s="25">
        <v>13</v>
      </c>
      <c r="H9" s="25">
        <v>23</v>
      </c>
      <c r="I9" s="25">
        <v>7</v>
      </c>
      <c r="J9" s="25">
        <f>SUM(H9:I9)</f>
        <v>30</v>
      </c>
      <c r="K9" s="25">
        <v>24</v>
      </c>
      <c r="L9" s="25">
        <v>10</v>
      </c>
      <c r="M9" s="25">
        <f>SUM(K9:L9)</f>
        <v>34</v>
      </c>
    </row>
    <row r="10" spans="1:13" ht="15.75" x14ac:dyDescent="0.25">
      <c r="A10" s="30" t="s">
        <v>12</v>
      </c>
      <c r="B10" s="25">
        <v>1</v>
      </c>
      <c r="C10" s="25">
        <v>1</v>
      </c>
      <c r="D10" s="25">
        <v>0</v>
      </c>
      <c r="E10" s="25">
        <v>0</v>
      </c>
      <c r="F10" s="25">
        <f>SUM(B10:E10)</f>
        <v>2</v>
      </c>
      <c r="G10" s="25">
        <v>2</v>
      </c>
      <c r="H10" s="25">
        <v>4</v>
      </c>
      <c r="I10" s="25">
        <v>0</v>
      </c>
      <c r="J10" s="25">
        <f>SUM(H10:I10)</f>
        <v>4</v>
      </c>
      <c r="K10" s="25">
        <v>1</v>
      </c>
      <c r="L10" s="25">
        <v>0</v>
      </c>
      <c r="M10" s="25">
        <f>SUM(K10:L10)</f>
        <v>1</v>
      </c>
    </row>
    <row r="11" spans="1:13" ht="15.75" x14ac:dyDescent="0.25">
      <c r="A11" s="30" t="s">
        <v>13</v>
      </c>
      <c r="B11" s="25" t="s">
        <v>148</v>
      </c>
      <c r="C11" s="25" t="s">
        <v>148</v>
      </c>
      <c r="D11" s="25" t="s">
        <v>148</v>
      </c>
      <c r="E11" s="25" t="s">
        <v>148</v>
      </c>
      <c r="F11" s="25" t="s">
        <v>148</v>
      </c>
      <c r="G11" s="25" t="s">
        <v>148</v>
      </c>
      <c r="H11" s="25" t="s">
        <v>148</v>
      </c>
      <c r="I11" s="25" t="s">
        <v>148</v>
      </c>
      <c r="J11" s="25" t="s">
        <v>148</v>
      </c>
      <c r="K11" s="25" t="s">
        <v>148</v>
      </c>
      <c r="L11" s="25" t="s">
        <v>148</v>
      </c>
      <c r="M11" s="25" t="s">
        <v>148</v>
      </c>
    </row>
    <row r="12" spans="1:13" ht="15.75" x14ac:dyDescent="0.25">
      <c r="A12" s="30" t="s">
        <v>14</v>
      </c>
      <c r="B12" s="25">
        <v>186</v>
      </c>
      <c r="C12" s="25">
        <v>5</v>
      </c>
      <c r="D12" s="25">
        <v>27</v>
      </c>
      <c r="E12" s="25">
        <v>0</v>
      </c>
      <c r="F12" s="25">
        <f>SUM(B12:E12)</f>
        <v>218</v>
      </c>
      <c r="G12" s="25">
        <v>75</v>
      </c>
      <c r="H12" s="25">
        <v>258</v>
      </c>
      <c r="I12" s="25">
        <v>33</v>
      </c>
      <c r="J12" s="25">
        <f>SUM(H12:I12)</f>
        <v>291</v>
      </c>
      <c r="K12" s="25">
        <v>62</v>
      </c>
      <c r="L12" s="25">
        <v>37</v>
      </c>
      <c r="M12" s="25">
        <f>SUM(K12:L12)</f>
        <v>99</v>
      </c>
    </row>
    <row r="13" spans="1:13" ht="15.75" x14ac:dyDescent="0.25">
      <c r="A13" s="30" t="s">
        <v>15</v>
      </c>
      <c r="B13" s="25">
        <v>61</v>
      </c>
      <c r="C13" s="25">
        <v>2</v>
      </c>
      <c r="D13" s="25">
        <v>7</v>
      </c>
      <c r="E13" s="25">
        <v>0</v>
      </c>
      <c r="F13" s="25">
        <f>SUM(B13:E13)</f>
        <v>70</v>
      </c>
      <c r="G13" s="25">
        <v>8</v>
      </c>
      <c r="H13" s="25">
        <v>72</v>
      </c>
      <c r="I13" s="25">
        <v>5</v>
      </c>
      <c r="J13" s="25">
        <f>SUM(H13:I13)</f>
        <v>77</v>
      </c>
      <c r="K13" s="25">
        <v>4</v>
      </c>
      <c r="L13" s="25">
        <v>4.0000000000000018</v>
      </c>
      <c r="M13" s="25">
        <f>SUM(K13:L13)</f>
        <v>8.0000000000000018</v>
      </c>
    </row>
    <row r="14" spans="1:13" ht="15.75" x14ac:dyDescent="0.25">
      <c r="A14" s="30" t="s">
        <v>16</v>
      </c>
      <c r="B14" s="25">
        <v>2</v>
      </c>
      <c r="C14" s="25">
        <v>2</v>
      </c>
      <c r="D14" s="25">
        <v>1</v>
      </c>
      <c r="E14" s="25">
        <v>0</v>
      </c>
      <c r="F14" s="25">
        <f>SUM(B14:E14)</f>
        <v>5</v>
      </c>
      <c r="G14" s="25">
        <v>3</v>
      </c>
      <c r="H14" s="25">
        <v>3</v>
      </c>
      <c r="I14" s="25">
        <v>5</v>
      </c>
      <c r="J14" s="25">
        <f>SUM(H14:I14)</f>
        <v>8</v>
      </c>
      <c r="K14" s="25">
        <v>0</v>
      </c>
      <c r="L14" s="25">
        <v>0</v>
      </c>
      <c r="M14" s="25">
        <f>SUM(K14:L14)</f>
        <v>0</v>
      </c>
    </row>
    <row r="15" spans="1:13" ht="15.75" x14ac:dyDescent="0.25">
      <c r="A15" s="30" t="s">
        <v>17</v>
      </c>
      <c r="B15" s="25">
        <v>2</v>
      </c>
      <c r="C15" s="25">
        <v>0</v>
      </c>
      <c r="D15" s="25">
        <v>5</v>
      </c>
      <c r="E15" s="25">
        <v>0</v>
      </c>
      <c r="F15" s="25">
        <f>SUM(B15:E15)</f>
        <v>7</v>
      </c>
      <c r="G15" s="25">
        <v>6</v>
      </c>
      <c r="H15" s="25">
        <v>9</v>
      </c>
      <c r="I15" s="25">
        <v>4</v>
      </c>
      <c r="J15" s="25">
        <f>SUM(H15:I15)</f>
        <v>13</v>
      </c>
      <c r="K15" s="25">
        <v>0</v>
      </c>
      <c r="L15" s="25">
        <v>8</v>
      </c>
      <c r="M15" s="25">
        <f>SUM(K15:L15)</f>
        <v>8</v>
      </c>
    </row>
    <row r="16" spans="1:13" ht="15.75" x14ac:dyDescent="0.25">
      <c r="A16" s="30" t="s">
        <v>18</v>
      </c>
      <c r="B16" s="25" t="s">
        <v>148</v>
      </c>
      <c r="C16" s="25" t="s">
        <v>148</v>
      </c>
      <c r="D16" s="25" t="s">
        <v>148</v>
      </c>
      <c r="E16" s="25" t="s">
        <v>148</v>
      </c>
      <c r="F16" s="25" t="s">
        <v>148</v>
      </c>
      <c r="G16" s="25" t="s">
        <v>148</v>
      </c>
      <c r="H16" s="25" t="s">
        <v>148</v>
      </c>
      <c r="I16" s="25" t="s">
        <v>148</v>
      </c>
      <c r="J16" s="25" t="s">
        <v>148</v>
      </c>
      <c r="K16" s="25" t="s">
        <v>148</v>
      </c>
      <c r="L16" s="25" t="s">
        <v>148</v>
      </c>
      <c r="M16" s="25" t="s">
        <v>148</v>
      </c>
    </row>
    <row r="17" spans="1:13" ht="15.75" x14ac:dyDescent="0.25">
      <c r="A17" s="30" t="s">
        <v>19</v>
      </c>
      <c r="B17" s="25">
        <v>0</v>
      </c>
      <c r="C17" s="25">
        <v>1</v>
      </c>
      <c r="D17" s="25">
        <v>1</v>
      </c>
      <c r="E17" s="25">
        <v>0</v>
      </c>
      <c r="F17" s="25">
        <f t="shared" ref="F17:F22" si="0">SUM(B17:E17)</f>
        <v>2</v>
      </c>
      <c r="G17" s="25">
        <v>18</v>
      </c>
      <c r="H17" s="25">
        <v>17</v>
      </c>
      <c r="I17" s="25">
        <v>3</v>
      </c>
      <c r="J17" s="25">
        <f t="shared" ref="J17:J22" si="1">SUM(H17:I17)</f>
        <v>20</v>
      </c>
      <c r="K17" s="25">
        <v>3</v>
      </c>
      <c r="L17" s="25">
        <v>16</v>
      </c>
      <c r="M17" s="25">
        <f t="shared" ref="M17:M22" si="2">SUM(K17:L17)</f>
        <v>19</v>
      </c>
    </row>
    <row r="18" spans="1:13" ht="15.75" x14ac:dyDescent="0.25">
      <c r="A18" s="30" t="s">
        <v>20</v>
      </c>
      <c r="B18" s="25">
        <v>13</v>
      </c>
      <c r="C18" s="25">
        <v>0</v>
      </c>
      <c r="D18" s="25">
        <v>0</v>
      </c>
      <c r="E18" s="25">
        <v>0</v>
      </c>
      <c r="F18" s="25">
        <f t="shared" si="0"/>
        <v>13</v>
      </c>
      <c r="G18" s="25">
        <v>7</v>
      </c>
      <c r="H18" s="25">
        <v>11</v>
      </c>
      <c r="I18" s="25">
        <v>9</v>
      </c>
      <c r="J18" s="25">
        <f t="shared" si="1"/>
        <v>20</v>
      </c>
      <c r="K18" s="25">
        <v>3</v>
      </c>
      <c r="L18" s="25">
        <v>24.000000000000004</v>
      </c>
      <c r="M18" s="25">
        <f t="shared" si="2"/>
        <v>27.000000000000004</v>
      </c>
    </row>
    <row r="19" spans="1:13" ht="15.75" x14ac:dyDescent="0.25">
      <c r="A19" s="30" t="s">
        <v>21</v>
      </c>
      <c r="B19" s="25">
        <v>2</v>
      </c>
      <c r="C19" s="25">
        <v>0</v>
      </c>
      <c r="D19" s="25">
        <v>0</v>
      </c>
      <c r="E19" s="25">
        <v>0</v>
      </c>
      <c r="F19" s="25">
        <f t="shared" si="0"/>
        <v>2</v>
      </c>
      <c r="G19" s="25">
        <v>2</v>
      </c>
      <c r="H19" s="25">
        <v>3</v>
      </c>
      <c r="I19" s="25">
        <v>1</v>
      </c>
      <c r="J19" s="25">
        <f t="shared" si="1"/>
        <v>4</v>
      </c>
      <c r="K19" s="25">
        <v>1</v>
      </c>
      <c r="L19" s="25">
        <v>2</v>
      </c>
      <c r="M19" s="25">
        <f t="shared" si="2"/>
        <v>3</v>
      </c>
    </row>
    <row r="20" spans="1:13" ht="15.75" x14ac:dyDescent="0.25">
      <c r="A20" s="30" t="s">
        <v>22</v>
      </c>
      <c r="B20" s="25">
        <v>16</v>
      </c>
      <c r="C20" s="25">
        <v>0</v>
      </c>
      <c r="D20" s="25">
        <v>1</v>
      </c>
      <c r="E20" s="25">
        <v>0</v>
      </c>
      <c r="F20" s="25">
        <f t="shared" si="0"/>
        <v>17</v>
      </c>
      <c r="G20" s="25">
        <v>1</v>
      </c>
      <c r="H20" s="25">
        <v>12</v>
      </c>
      <c r="I20" s="25">
        <v>6</v>
      </c>
      <c r="J20" s="25">
        <f t="shared" si="1"/>
        <v>18</v>
      </c>
      <c r="K20" s="25">
        <v>0</v>
      </c>
      <c r="L20" s="25">
        <v>18</v>
      </c>
      <c r="M20" s="25">
        <f t="shared" si="2"/>
        <v>18</v>
      </c>
    </row>
    <row r="21" spans="1:13" ht="15.75" x14ac:dyDescent="0.25">
      <c r="A21" s="30" t="s">
        <v>23</v>
      </c>
      <c r="B21" s="25">
        <v>1</v>
      </c>
      <c r="C21" s="25">
        <v>0</v>
      </c>
      <c r="D21" s="25">
        <v>2</v>
      </c>
      <c r="E21" s="25">
        <v>0</v>
      </c>
      <c r="F21" s="25">
        <f t="shared" si="0"/>
        <v>3</v>
      </c>
      <c r="G21" s="25">
        <v>4</v>
      </c>
      <c r="H21" s="25">
        <v>1</v>
      </c>
      <c r="I21" s="25">
        <v>6</v>
      </c>
      <c r="J21" s="25">
        <f t="shared" si="1"/>
        <v>7</v>
      </c>
      <c r="K21" s="25">
        <v>1.0000000000000002</v>
      </c>
      <c r="L21" s="25">
        <v>0</v>
      </c>
      <c r="M21" s="25">
        <f t="shared" si="2"/>
        <v>1.0000000000000002</v>
      </c>
    </row>
    <row r="22" spans="1:13" ht="16.5" thickBot="1" x14ac:dyDescent="0.3">
      <c r="A22" s="32" t="s">
        <v>24</v>
      </c>
      <c r="B22" s="27">
        <v>5</v>
      </c>
      <c r="C22" s="27">
        <v>15</v>
      </c>
      <c r="D22" s="27">
        <v>0</v>
      </c>
      <c r="E22" s="27">
        <v>0</v>
      </c>
      <c r="F22" s="27">
        <f t="shared" si="0"/>
        <v>20</v>
      </c>
      <c r="G22" s="27">
        <v>6</v>
      </c>
      <c r="H22" s="27">
        <v>19</v>
      </c>
      <c r="I22" s="27">
        <v>7</v>
      </c>
      <c r="J22" s="27">
        <f t="shared" si="1"/>
        <v>26</v>
      </c>
      <c r="K22" s="27">
        <v>15.000000000000002</v>
      </c>
      <c r="L22" s="27">
        <v>3</v>
      </c>
      <c r="M22" s="27">
        <f t="shared" si="2"/>
        <v>18</v>
      </c>
    </row>
    <row r="23" spans="1:13" ht="17.25" thickTop="1" thickBot="1" x14ac:dyDescent="0.3">
      <c r="A23" s="28" t="s">
        <v>4</v>
      </c>
      <c r="B23" s="21">
        <f>SUM(B9:B22)</f>
        <v>303</v>
      </c>
      <c r="C23" s="21">
        <f>SUM(C9:C22)</f>
        <v>26</v>
      </c>
      <c r="D23" s="21">
        <f>SUM(D9:D22)</f>
        <v>47</v>
      </c>
      <c r="E23" s="21">
        <f>SUM(E9:E22)</f>
        <v>0</v>
      </c>
      <c r="F23" s="21">
        <f>SUM(F9:F22)</f>
        <v>376</v>
      </c>
      <c r="G23" s="21">
        <f t="shared" ref="G23:M23" si="3">SUM(G9:G22)</f>
        <v>145</v>
      </c>
      <c r="H23" s="21">
        <f t="shared" si="3"/>
        <v>432</v>
      </c>
      <c r="I23" s="21">
        <f t="shared" si="3"/>
        <v>86</v>
      </c>
      <c r="J23" s="21">
        <f t="shared" si="3"/>
        <v>518</v>
      </c>
      <c r="K23" s="21">
        <f t="shared" si="3"/>
        <v>114</v>
      </c>
      <c r="L23" s="21">
        <f t="shared" si="3"/>
        <v>122</v>
      </c>
      <c r="M23" s="21">
        <f t="shared" si="3"/>
        <v>236</v>
      </c>
    </row>
    <row r="24" spans="1:13" ht="15.75" thickTop="1" x14ac:dyDescent="0.25"/>
    <row r="27" spans="1:13" x14ac:dyDescent="0.25">
      <c r="D27">
        <f>SUM(B23:E23)</f>
        <v>376</v>
      </c>
    </row>
  </sheetData>
  <mergeCells count="20">
    <mergeCell ref="D6:D7"/>
    <mergeCell ref="F6:F7"/>
    <mergeCell ref="E6:E7"/>
    <mergeCell ref="G4:G7"/>
    <mergeCell ref="A1:M1"/>
    <mergeCell ref="A2:M2"/>
    <mergeCell ref="A4:A7"/>
    <mergeCell ref="B4:F4"/>
    <mergeCell ref="H4:J4"/>
    <mergeCell ref="K4:M4"/>
    <mergeCell ref="B5:F5"/>
    <mergeCell ref="H5:H7"/>
    <mergeCell ref="I5:I7"/>
    <mergeCell ref="J5:J7"/>
    <mergeCell ref="K5:K7"/>
    <mergeCell ref="A3:M3"/>
    <mergeCell ref="L5:L7"/>
    <mergeCell ref="M5:M7"/>
    <mergeCell ref="B6:B7"/>
    <mergeCell ref="C6:C7"/>
  </mergeCells>
  <printOptions horizontalCentered="1"/>
  <pageMargins left="1" right="1" top="1.25" bottom="1" header="1.5" footer="1"/>
  <pageSetup paperSize="9" firstPageNumber="17" orientation="landscape" useFirstPageNumber="1" horizontalDpi="300" verticalDpi="300" r:id="rId1"/>
  <headerFooter>
    <oddFooter>&amp;C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N12"/>
  <sheetViews>
    <sheetView rightToLeft="1" view="pageBreakPreview" zoomScaleSheetLayoutView="100" workbookViewId="0">
      <selection activeCell="C14" sqref="C14"/>
    </sheetView>
  </sheetViews>
  <sheetFormatPr defaultRowHeight="15" x14ac:dyDescent="0.25"/>
  <cols>
    <col min="1" max="1" width="19" customWidth="1"/>
    <col min="2" max="9" width="8.140625" customWidth="1"/>
    <col min="10" max="10" width="8.5703125" customWidth="1"/>
    <col min="11" max="11" width="8.140625" customWidth="1"/>
    <col min="12" max="12" width="9.42578125" customWidth="1"/>
  </cols>
  <sheetData>
    <row r="1" spans="1:14" ht="27.75" customHeight="1" x14ac:dyDescent="0.25"/>
    <row r="2" spans="1:14" ht="27.75" customHeight="1" x14ac:dyDescent="0.25">
      <c r="A2" s="205" t="s">
        <v>176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4" ht="27.75" customHeight="1" thickBot="1" x14ac:dyDescent="0.3">
      <c r="A3" s="230" t="s">
        <v>208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</row>
    <row r="4" spans="1:14" ht="48.75" thickTop="1" thickBot="1" x14ac:dyDescent="0.3">
      <c r="A4" s="166" t="s">
        <v>0</v>
      </c>
      <c r="B4" s="69" t="s">
        <v>49</v>
      </c>
      <c r="C4" s="69" t="s">
        <v>50</v>
      </c>
      <c r="D4" s="69" t="s">
        <v>51</v>
      </c>
      <c r="E4" s="69" t="s">
        <v>52</v>
      </c>
      <c r="F4" s="69" t="s">
        <v>53</v>
      </c>
      <c r="G4" s="69" t="s">
        <v>54</v>
      </c>
      <c r="H4" s="69" t="s">
        <v>55</v>
      </c>
      <c r="I4" s="69" t="s">
        <v>56</v>
      </c>
      <c r="J4" s="69" t="s">
        <v>57</v>
      </c>
      <c r="K4" s="69" t="s">
        <v>58</v>
      </c>
      <c r="L4" s="69" t="s">
        <v>4</v>
      </c>
      <c r="N4" s="159"/>
    </row>
    <row r="5" spans="1:14" ht="30" customHeight="1" thickTop="1" x14ac:dyDescent="0.25">
      <c r="A5" s="70" t="s">
        <v>5</v>
      </c>
      <c r="B5" s="23">
        <v>52.000000000000007</v>
      </c>
      <c r="C5" s="23">
        <v>114</v>
      </c>
      <c r="D5" s="23">
        <v>1358.0000000000002</v>
      </c>
      <c r="E5" s="23">
        <v>81</v>
      </c>
      <c r="F5" s="23">
        <v>56</v>
      </c>
      <c r="G5" s="23">
        <v>42.000000000000014</v>
      </c>
      <c r="H5" s="23">
        <v>37.000000000000007</v>
      </c>
      <c r="I5" s="23">
        <v>161.00000000000003</v>
      </c>
      <c r="J5" s="23">
        <v>467.00000000000006</v>
      </c>
      <c r="K5" s="23">
        <v>147.00000000000003</v>
      </c>
      <c r="L5" s="23">
        <f t="shared" ref="L5:L10" si="0">SUM(B5:K5)</f>
        <v>2515.0000000000005</v>
      </c>
      <c r="N5" s="159"/>
    </row>
    <row r="6" spans="1:14" ht="21.95" customHeight="1" x14ac:dyDescent="0.25">
      <c r="A6" s="71" t="s">
        <v>6</v>
      </c>
      <c r="B6" s="25">
        <v>114</v>
      </c>
      <c r="C6" s="25">
        <v>264</v>
      </c>
      <c r="D6" s="25">
        <v>2355.9999999999995</v>
      </c>
      <c r="E6" s="25">
        <v>126</v>
      </c>
      <c r="F6" s="25">
        <v>77.000000000000014</v>
      </c>
      <c r="G6" s="25">
        <v>76.000000000000028</v>
      </c>
      <c r="H6" s="25">
        <v>114</v>
      </c>
      <c r="I6" s="25">
        <v>280</v>
      </c>
      <c r="J6" s="25">
        <v>722.00000000000034</v>
      </c>
      <c r="K6" s="25">
        <v>200.00000000000003</v>
      </c>
      <c r="L6" s="25">
        <f t="shared" si="0"/>
        <v>4329</v>
      </c>
      <c r="N6" s="159"/>
    </row>
    <row r="7" spans="1:14" ht="21.95" customHeight="1" x14ac:dyDescent="0.25">
      <c r="A7" s="71" t="s">
        <v>7</v>
      </c>
      <c r="B7" s="25">
        <v>1</v>
      </c>
      <c r="C7" s="25">
        <v>1</v>
      </c>
      <c r="D7" s="25">
        <v>0</v>
      </c>
      <c r="E7" s="25">
        <v>1</v>
      </c>
      <c r="F7" s="25">
        <v>1</v>
      </c>
      <c r="G7" s="25">
        <v>1</v>
      </c>
      <c r="H7" s="25">
        <v>0</v>
      </c>
      <c r="I7" s="25">
        <v>1</v>
      </c>
      <c r="J7" s="25">
        <v>2</v>
      </c>
      <c r="K7" s="25">
        <v>0</v>
      </c>
      <c r="L7" s="25">
        <f t="shared" si="0"/>
        <v>8</v>
      </c>
      <c r="N7" s="159"/>
    </row>
    <row r="8" spans="1:14" ht="21.95" customHeight="1" x14ac:dyDescent="0.25">
      <c r="A8" s="71" t="s">
        <v>8</v>
      </c>
      <c r="B8" s="25">
        <v>335</v>
      </c>
      <c r="C8" s="25">
        <v>499.00000000000006</v>
      </c>
      <c r="D8" s="25">
        <v>3171.0000000000032</v>
      </c>
      <c r="E8" s="25">
        <v>375</v>
      </c>
      <c r="F8" s="25">
        <v>345</v>
      </c>
      <c r="G8" s="25">
        <v>335</v>
      </c>
      <c r="H8" s="25">
        <v>333.99999999999949</v>
      </c>
      <c r="I8" s="25">
        <v>848.99999999999977</v>
      </c>
      <c r="J8" s="25">
        <v>2130.9999999999995</v>
      </c>
      <c r="K8" s="25">
        <v>877</v>
      </c>
      <c r="L8" s="25">
        <f t="shared" si="0"/>
        <v>9251.0000000000018</v>
      </c>
      <c r="N8" s="159"/>
    </row>
    <row r="9" spans="1:14" ht="21.95" hidden="1" customHeight="1" x14ac:dyDescent="0.25">
      <c r="A9" s="72" t="s">
        <v>43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f t="shared" si="0"/>
        <v>0</v>
      </c>
      <c r="N9" s="159"/>
    </row>
    <row r="10" spans="1:14" ht="21.95" customHeight="1" thickBot="1" x14ac:dyDescent="0.3">
      <c r="A10" s="73" t="s">
        <v>58</v>
      </c>
      <c r="B10" s="27">
        <v>5</v>
      </c>
      <c r="C10" s="27">
        <v>9</v>
      </c>
      <c r="D10" s="27">
        <v>45</v>
      </c>
      <c r="E10" s="27">
        <v>7</v>
      </c>
      <c r="F10" s="27">
        <v>5</v>
      </c>
      <c r="G10" s="27">
        <v>10</v>
      </c>
      <c r="H10" s="27">
        <v>5</v>
      </c>
      <c r="I10" s="27">
        <v>27</v>
      </c>
      <c r="J10" s="27">
        <v>100</v>
      </c>
      <c r="K10" s="27">
        <v>39</v>
      </c>
      <c r="L10" s="192">
        <f t="shared" si="0"/>
        <v>252</v>
      </c>
      <c r="N10" s="159"/>
    </row>
    <row r="11" spans="1:14" ht="21.95" customHeight="1" thickTop="1" thickBot="1" x14ac:dyDescent="0.3">
      <c r="A11" s="74" t="s">
        <v>4</v>
      </c>
      <c r="B11" s="21">
        <f>SUM(B5:B10)</f>
        <v>507</v>
      </c>
      <c r="C11" s="21">
        <f t="shared" ref="C11:L11" si="1">SUM(C5:C10)</f>
        <v>887</v>
      </c>
      <c r="D11" s="21">
        <f t="shared" si="1"/>
        <v>6930.0000000000036</v>
      </c>
      <c r="E11" s="21">
        <f t="shared" si="1"/>
        <v>590</v>
      </c>
      <c r="F11" s="21">
        <f t="shared" si="1"/>
        <v>484</v>
      </c>
      <c r="G11" s="21">
        <f t="shared" si="1"/>
        <v>464.00000000000006</v>
      </c>
      <c r="H11" s="21">
        <f t="shared" si="1"/>
        <v>489.99999999999949</v>
      </c>
      <c r="I11" s="21">
        <f t="shared" si="1"/>
        <v>1317.9999999999998</v>
      </c>
      <c r="J11" s="21">
        <f t="shared" si="1"/>
        <v>3422</v>
      </c>
      <c r="K11" s="21">
        <f t="shared" si="1"/>
        <v>1263</v>
      </c>
      <c r="L11" s="193">
        <f t="shared" si="1"/>
        <v>16355.000000000002</v>
      </c>
      <c r="N11" s="159"/>
    </row>
    <row r="12" spans="1:14" ht="15.75" thickTop="1" x14ac:dyDescent="0.25"/>
  </sheetData>
  <mergeCells count="2">
    <mergeCell ref="A3:L3"/>
    <mergeCell ref="A2:L2"/>
  </mergeCells>
  <printOptions horizontalCentered="1"/>
  <pageMargins left="1" right="1" top="1.5" bottom="1" header="1.5" footer="1"/>
  <pageSetup paperSize="9" firstPageNumber="18" orientation="landscape" useFirstPageNumber="1" horizontalDpi="300" verticalDpi="300" r:id="rId1"/>
  <headerFooter>
    <oddFooter>&amp;C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N23"/>
  <sheetViews>
    <sheetView rightToLeft="1" view="pageBreakPreview" zoomScaleSheetLayoutView="100" workbookViewId="0">
      <selection activeCell="O12" sqref="O12"/>
    </sheetView>
  </sheetViews>
  <sheetFormatPr defaultRowHeight="15" x14ac:dyDescent="0.25"/>
  <cols>
    <col min="1" max="1" width="10.42578125" customWidth="1"/>
  </cols>
  <sheetData>
    <row r="1" spans="1:14" ht="18.75" x14ac:dyDescent="0.25">
      <c r="A1" s="204"/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</row>
    <row r="2" spans="1:14" ht="24" customHeight="1" x14ac:dyDescent="0.25">
      <c r="A2" s="205" t="s">
        <v>177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4" ht="24" customHeight="1" thickBot="1" x14ac:dyDescent="0.3">
      <c r="A3" s="206" t="s">
        <v>209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</row>
    <row r="4" spans="1:14" ht="51" customHeight="1" thickTop="1" x14ac:dyDescent="0.25">
      <c r="A4" s="218" t="s">
        <v>9</v>
      </c>
      <c r="B4" s="69" t="s">
        <v>49</v>
      </c>
      <c r="C4" s="69" t="s">
        <v>50</v>
      </c>
      <c r="D4" s="69" t="s">
        <v>51</v>
      </c>
      <c r="E4" s="69" t="s">
        <v>52</v>
      </c>
      <c r="F4" s="69" t="s">
        <v>53</v>
      </c>
      <c r="G4" s="69" t="s">
        <v>54</v>
      </c>
      <c r="H4" s="69" t="s">
        <v>55</v>
      </c>
      <c r="I4" s="69" t="s">
        <v>56</v>
      </c>
      <c r="J4" s="69" t="s">
        <v>57</v>
      </c>
      <c r="K4" s="69" t="s">
        <v>58</v>
      </c>
      <c r="L4" s="69" t="s">
        <v>4</v>
      </c>
      <c r="N4" s="160"/>
    </row>
    <row r="5" spans="1:14" ht="2.25" customHeight="1" thickBot="1" x14ac:dyDescent="0.3">
      <c r="A5" s="22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N5" s="160"/>
    </row>
    <row r="6" spans="1:14" ht="16.5" thickTop="1" x14ac:dyDescent="0.25">
      <c r="A6" s="29" t="s">
        <v>10</v>
      </c>
      <c r="B6" s="23" t="s">
        <v>148</v>
      </c>
      <c r="C6" s="23" t="s">
        <v>148</v>
      </c>
      <c r="D6" s="23" t="s">
        <v>148</v>
      </c>
      <c r="E6" s="23" t="s">
        <v>148</v>
      </c>
      <c r="F6" s="23" t="s">
        <v>148</v>
      </c>
      <c r="G6" s="23" t="s">
        <v>148</v>
      </c>
      <c r="H6" s="23" t="s">
        <v>148</v>
      </c>
      <c r="I6" s="23" t="s">
        <v>148</v>
      </c>
      <c r="J6" s="23" t="s">
        <v>148</v>
      </c>
      <c r="K6" s="23" t="s">
        <v>148</v>
      </c>
      <c r="L6" s="23" t="s">
        <v>148</v>
      </c>
      <c r="N6" s="160"/>
    </row>
    <row r="7" spans="1:14" ht="15.75" x14ac:dyDescent="0.25">
      <c r="A7" s="30" t="s">
        <v>11</v>
      </c>
      <c r="B7" s="25">
        <v>30</v>
      </c>
      <c r="C7" s="25">
        <v>65.000000000000014</v>
      </c>
      <c r="D7" s="25">
        <v>764</v>
      </c>
      <c r="E7" s="25">
        <v>37</v>
      </c>
      <c r="F7" s="25">
        <v>32</v>
      </c>
      <c r="G7" s="25">
        <v>28</v>
      </c>
      <c r="H7" s="25">
        <v>32</v>
      </c>
      <c r="I7" s="25">
        <v>75</v>
      </c>
      <c r="J7" s="25">
        <v>205.00000000000003</v>
      </c>
      <c r="K7" s="25">
        <v>117.00000000000001</v>
      </c>
      <c r="L7" s="25">
        <f t="shared" ref="L7:L20" si="0">SUM(B7:K7)</f>
        <v>1385</v>
      </c>
      <c r="N7" s="160"/>
    </row>
    <row r="8" spans="1:14" ht="15.75" x14ac:dyDescent="0.25">
      <c r="A8" s="30" t="s">
        <v>12</v>
      </c>
      <c r="B8" s="25">
        <v>3</v>
      </c>
      <c r="C8" s="25">
        <v>8</v>
      </c>
      <c r="D8" s="25">
        <v>46</v>
      </c>
      <c r="E8" s="25">
        <v>2</v>
      </c>
      <c r="F8" s="25">
        <v>1</v>
      </c>
      <c r="G8" s="25">
        <v>1</v>
      </c>
      <c r="H8" s="25">
        <v>2</v>
      </c>
      <c r="I8" s="25">
        <v>6</v>
      </c>
      <c r="J8" s="25">
        <v>11</v>
      </c>
      <c r="K8" s="25">
        <v>0</v>
      </c>
      <c r="L8" s="25">
        <f t="shared" si="0"/>
        <v>80</v>
      </c>
      <c r="N8" s="160"/>
    </row>
    <row r="9" spans="1:14" ht="15.75" x14ac:dyDescent="0.25">
      <c r="A9" s="30" t="s">
        <v>13</v>
      </c>
      <c r="B9" s="25" t="s">
        <v>148</v>
      </c>
      <c r="C9" s="25" t="s">
        <v>148</v>
      </c>
      <c r="D9" s="25" t="s">
        <v>148</v>
      </c>
      <c r="E9" s="25" t="s">
        <v>148</v>
      </c>
      <c r="F9" s="25" t="s">
        <v>148</v>
      </c>
      <c r="G9" s="25" t="s">
        <v>148</v>
      </c>
      <c r="H9" s="25" t="s">
        <v>148</v>
      </c>
      <c r="I9" s="25" t="s">
        <v>148</v>
      </c>
      <c r="J9" s="25" t="s">
        <v>148</v>
      </c>
      <c r="K9" s="25" t="s">
        <v>148</v>
      </c>
      <c r="L9" s="25" t="s">
        <v>148</v>
      </c>
      <c r="N9" s="160"/>
    </row>
    <row r="10" spans="1:14" ht="15.75" x14ac:dyDescent="0.25">
      <c r="A10" s="30" t="s">
        <v>14</v>
      </c>
      <c r="B10" s="25">
        <v>286.00000000000006</v>
      </c>
      <c r="C10" s="25">
        <v>479.99999999999977</v>
      </c>
      <c r="D10" s="25">
        <v>3952</v>
      </c>
      <c r="E10" s="25">
        <v>323.99999999999989</v>
      </c>
      <c r="F10" s="25">
        <v>261.99999999999989</v>
      </c>
      <c r="G10" s="25">
        <v>258</v>
      </c>
      <c r="H10" s="25">
        <v>282.00000000000006</v>
      </c>
      <c r="I10" s="25">
        <v>733</v>
      </c>
      <c r="J10" s="25">
        <v>1639.9999999999995</v>
      </c>
      <c r="K10" s="25">
        <v>683.00000000000011</v>
      </c>
      <c r="L10" s="25">
        <f t="shared" si="0"/>
        <v>8900</v>
      </c>
      <c r="N10" s="160"/>
    </row>
    <row r="11" spans="1:14" ht="15.75" x14ac:dyDescent="0.25">
      <c r="A11" s="30" t="s">
        <v>15</v>
      </c>
      <c r="B11" s="25">
        <v>74</v>
      </c>
      <c r="C11" s="25">
        <v>125</v>
      </c>
      <c r="D11" s="25">
        <v>708.00000000000045</v>
      </c>
      <c r="E11" s="25">
        <v>79</v>
      </c>
      <c r="F11" s="25">
        <v>73</v>
      </c>
      <c r="G11" s="25">
        <v>72</v>
      </c>
      <c r="H11" s="25">
        <v>77</v>
      </c>
      <c r="I11" s="25">
        <v>191.00000000000006</v>
      </c>
      <c r="J11" s="25">
        <v>590</v>
      </c>
      <c r="K11" s="25">
        <v>283</v>
      </c>
      <c r="L11" s="25">
        <f t="shared" si="0"/>
        <v>2272.0000000000005</v>
      </c>
      <c r="N11" s="160"/>
    </row>
    <row r="12" spans="1:14" ht="15.75" x14ac:dyDescent="0.25">
      <c r="A12" s="30" t="s">
        <v>16</v>
      </c>
      <c r="B12" s="25">
        <v>8</v>
      </c>
      <c r="C12" s="25">
        <v>17</v>
      </c>
      <c r="D12" s="25">
        <v>91</v>
      </c>
      <c r="E12" s="25">
        <v>8</v>
      </c>
      <c r="F12" s="25">
        <v>5</v>
      </c>
      <c r="G12" s="25">
        <v>5</v>
      </c>
      <c r="H12" s="25">
        <v>7</v>
      </c>
      <c r="I12" s="25">
        <v>19</v>
      </c>
      <c r="J12" s="25">
        <v>42</v>
      </c>
      <c r="K12" s="25">
        <v>3</v>
      </c>
      <c r="L12" s="25">
        <f t="shared" si="0"/>
        <v>205</v>
      </c>
      <c r="N12" s="160"/>
    </row>
    <row r="13" spans="1:14" ht="15.75" x14ac:dyDescent="0.25">
      <c r="A13" s="30" t="s">
        <v>17</v>
      </c>
      <c r="B13" s="25">
        <v>10</v>
      </c>
      <c r="C13" s="25">
        <v>22</v>
      </c>
      <c r="D13" s="25">
        <v>136</v>
      </c>
      <c r="E13" s="25">
        <v>15.000000000000002</v>
      </c>
      <c r="F13" s="25">
        <v>15.000000000000002</v>
      </c>
      <c r="G13" s="25">
        <v>10</v>
      </c>
      <c r="H13" s="25">
        <v>9</v>
      </c>
      <c r="I13" s="25">
        <v>33</v>
      </c>
      <c r="J13" s="25">
        <v>93</v>
      </c>
      <c r="K13" s="25">
        <v>15</v>
      </c>
      <c r="L13" s="25">
        <f t="shared" si="0"/>
        <v>358</v>
      </c>
      <c r="N13" s="160"/>
    </row>
    <row r="14" spans="1:14" ht="15.75" x14ac:dyDescent="0.25">
      <c r="A14" s="30" t="s">
        <v>18</v>
      </c>
      <c r="B14" s="25" t="s">
        <v>148</v>
      </c>
      <c r="C14" s="25" t="s">
        <v>148</v>
      </c>
      <c r="D14" s="25" t="s">
        <v>148</v>
      </c>
      <c r="E14" s="25" t="s">
        <v>148</v>
      </c>
      <c r="F14" s="25" t="s">
        <v>148</v>
      </c>
      <c r="G14" s="25" t="s">
        <v>148</v>
      </c>
      <c r="H14" s="25" t="s">
        <v>148</v>
      </c>
      <c r="I14" s="25" t="s">
        <v>148</v>
      </c>
      <c r="J14" s="25" t="s">
        <v>148</v>
      </c>
      <c r="K14" s="25" t="s">
        <v>148</v>
      </c>
      <c r="L14" s="25" t="s">
        <v>148</v>
      </c>
      <c r="N14" s="160"/>
    </row>
    <row r="15" spans="1:14" ht="15.75" x14ac:dyDescent="0.25">
      <c r="A15" s="30" t="s">
        <v>19</v>
      </c>
      <c r="B15" s="25">
        <v>19</v>
      </c>
      <c r="C15" s="25">
        <v>44</v>
      </c>
      <c r="D15" s="25">
        <v>319</v>
      </c>
      <c r="E15" s="25">
        <v>30</v>
      </c>
      <c r="F15" s="25">
        <v>24</v>
      </c>
      <c r="G15" s="25">
        <v>25.000000000000004</v>
      </c>
      <c r="H15" s="25">
        <v>16</v>
      </c>
      <c r="I15" s="25">
        <v>78</v>
      </c>
      <c r="J15" s="25">
        <v>151</v>
      </c>
      <c r="K15" s="25">
        <v>2</v>
      </c>
      <c r="L15" s="25">
        <f t="shared" si="0"/>
        <v>708</v>
      </c>
      <c r="N15" s="160"/>
    </row>
    <row r="16" spans="1:14" ht="15.75" x14ac:dyDescent="0.25">
      <c r="A16" s="30" t="s">
        <v>20</v>
      </c>
      <c r="B16" s="25">
        <v>21</v>
      </c>
      <c r="C16" s="25">
        <v>31.000000000000007</v>
      </c>
      <c r="D16" s="25">
        <v>282</v>
      </c>
      <c r="E16" s="25">
        <v>32</v>
      </c>
      <c r="F16" s="25">
        <v>25.000000000000004</v>
      </c>
      <c r="G16" s="25">
        <v>19</v>
      </c>
      <c r="H16" s="25">
        <v>19</v>
      </c>
      <c r="I16" s="25">
        <v>49</v>
      </c>
      <c r="J16" s="25">
        <v>173</v>
      </c>
      <c r="K16" s="25">
        <v>0</v>
      </c>
      <c r="L16" s="25">
        <f t="shared" si="0"/>
        <v>651</v>
      </c>
      <c r="N16" s="160"/>
    </row>
    <row r="17" spans="1:14" ht="15.75" x14ac:dyDescent="0.25">
      <c r="A17" s="30" t="s">
        <v>21</v>
      </c>
      <c r="B17" s="25">
        <v>4</v>
      </c>
      <c r="C17" s="25">
        <v>5</v>
      </c>
      <c r="D17" s="25">
        <v>78</v>
      </c>
      <c r="E17" s="25">
        <v>4</v>
      </c>
      <c r="F17" s="25">
        <v>3</v>
      </c>
      <c r="G17" s="25">
        <v>3</v>
      </c>
      <c r="H17" s="25">
        <v>3</v>
      </c>
      <c r="I17" s="25">
        <v>7</v>
      </c>
      <c r="J17" s="25">
        <v>21</v>
      </c>
      <c r="K17" s="25">
        <v>0</v>
      </c>
      <c r="L17" s="25">
        <f t="shared" si="0"/>
        <v>128</v>
      </c>
      <c r="N17" s="160"/>
    </row>
    <row r="18" spans="1:14" ht="15.75" x14ac:dyDescent="0.25">
      <c r="A18" s="30" t="s">
        <v>22</v>
      </c>
      <c r="B18" s="25">
        <v>18</v>
      </c>
      <c r="C18" s="25">
        <v>26.000000000000004</v>
      </c>
      <c r="D18" s="25">
        <v>104</v>
      </c>
      <c r="E18" s="25">
        <v>21.000000000000011</v>
      </c>
      <c r="F18" s="25">
        <v>18</v>
      </c>
      <c r="G18" s="25">
        <v>17</v>
      </c>
      <c r="H18" s="25">
        <v>13</v>
      </c>
      <c r="I18" s="25">
        <v>36</v>
      </c>
      <c r="J18" s="25">
        <v>133</v>
      </c>
      <c r="K18" s="25">
        <v>7.0000000000000009</v>
      </c>
      <c r="L18" s="25">
        <f t="shared" si="0"/>
        <v>393</v>
      </c>
      <c r="N18" s="160"/>
    </row>
    <row r="19" spans="1:14" ht="15.75" x14ac:dyDescent="0.25">
      <c r="A19" s="30" t="s">
        <v>23</v>
      </c>
      <c r="B19" s="25">
        <v>9</v>
      </c>
      <c r="C19" s="25">
        <v>15.000000000000004</v>
      </c>
      <c r="D19" s="25">
        <v>101</v>
      </c>
      <c r="E19" s="25">
        <v>11</v>
      </c>
      <c r="F19" s="25">
        <v>5</v>
      </c>
      <c r="G19" s="25">
        <v>5</v>
      </c>
      <c r="H19" s="25">
        <v>6</v>
      </c>
      <c r="I19" s="25">
        <v>20</v>
      </c>
      <c r="J19" s="25">
        <v>66</v>
      </c>
      <c r="K19" s="25">
        <v>0</v>
      </c>
      <c r="L19" s="25">
        <f t="shared" si="0"/>
        <v>238</v>
      </c>
      <c r="N19" s="160"/>
    </row>
    <row r="20" spans="1:14" ht="16.5" thickBot="1" x14ac:dyDescent="0.3">
      <c r="A20" s="32" t="s">
        <v>24</v>
      </c>
      <c r="B20" s="27">
        <v>25.000000000000007</v>
      </c>
      <c r="C20" s="27">
        <v>49</v>
      </c>
      <c r="D20" s="27">
        <v>349</v>
      </c>
      <c r="E20" s="27">
        <v>27.000000000000004</v>
      </c>
      <c r="F20" s="27">
        <v>21</v>
      </c>
      <c r="G20" s="27">
        <v>21.000000000000007</v>
      </c>
      <c r="H20" s="27">
        <v>24</v>
      </c>
      <c r="I20" s="27">
        <v>71</v>
      </c>
      <c r="J20" s="27">
        <v>297.00000000000006</v>
      </c>
      <c r="K20" s="27">
        <v>153</v>
      </c>
      <c r="L20" s="27">
        <f t="shared" si="0"/>
        <v>1037</v>
      </c>
      <c r="N20" s="160"/>
    </row>
    <row r="21" spans="1:14" ht="17.25" thickTop="1" thickBot="1" x14ac:dyDescent="0.3">
      <c r="A21" s="28" t="s">
        <v>4</v>
      </c>
      <c r="B21" s="21">
        <f t="shared" ref="B21:L21" si="1">SUM(B7:B20)</f>
        <v>507.00000000000006</v>
      </c>
      <c r="C21" s="21">
        <f t="shared" si="1"/>
        <v>886.99999999999977</v>
      </c>
      <c r="D21" s="21">
        <f t="shared" si="1"/>
        <v>6930</v>
      </c>
      <c r="E21" s="21">
        <f t="shared" si="1"/>
        <v>589.99999999999989</v>
      </c>
      <c r="F21" s="21">
        <f t="shared" si="1"/>
        <v>483.99999999999989</v>
      </c>
      <c r="G21" s="21">
        <f t="shared" si="1"/>
        <v>464</v>
      </c>
      <c r="H21" s="21">
        <f t="shared" si="1"/>
        <v>490.00000000000006</v>
      </c>
      <c r="I21" s="21">
        <f t="shared" si="1"/>
        <v>1318</v>
      </c>
      <c r="J21" s="21">
        <f t="shared" si="1"/>
        <v>3421.9999999999995</v>
      </c>
      <c r="K21" s="21">
        <f t="shared" si="1"/>
        <v>1263</v>
      </c>
      <c r="L21" s="21">
        <f t="shared" si="1"/>
        <v>16355</v>
      </c>
      <c r="N21" s="160"/>
    </row>
    <row r="22" spans="1:14" ht="15.75" thickTop="1" x14ac:dyDescent="0.25">
      <c r="N22" s="160"/>
    </row>
    <row r="23" spans="1:14" x14ac:dyDescent="0.25">
      <c r="N23" s="160"/>
    </row>
  </sheetData>
  <mergeCells count="4">
    <mergeCell ref="A1:L1"/>
    <mergeCell ref="A2:L2"/>
    <mergeCell ref="A3:L3"/>
    <mergeCell ref="A4:A5"/>
  </mergeCells>
  <printOptions horizontalCentered="1"/>
  <pageMargins left="1" right="1" top="1.5" bottom="1" header="1.5" footer="1"/>
  <pageSetup paperSize="9" firstPageNumber="19" orientation="landscape" useFirstPageNumber="1" horizontalDpi="300" verticalDpi="300" r:id="rId1"/>
  <headerFooter>
    <oddFooter>&amp;C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K28"/>
  <sheetViews>
    <sheetView rightToLeft="1" view="pageBreakPreview" zoomScaleSheetLayoutView="100" workbookViewId="0">
      <selection activeCell="B30" sqref="B30"/>
    </sheetView>
  </sheetViews>
  <sheetFormatPr defaultRowHeight="15" x14ac:dyDescent="0.25"/>
  <cols>
    <col min="1" max="1" width="13.5703125" customWidth="1"/>
    <col min="3" max="8" width="11.42578125" customWidth="1"/>
    <col min="9" max="9" width="12.5703125" customWidth="1"/>
  </cols>
  <sheetData>
    <row r="1" spans="1:11" ht="25.5" customHeight="1" x14ac:dyDescent="0.25">
      <c r="A1" s="204"/>
      <c r="B1" s="204"/>
      <c r="C1" s="204"/>
      <c r="D1" s="204"/>
      <c r="E1" s="204"/>
      <c r="F1" s="204"/>
      <c r="G1" s="204"/>
      <c r="H1" s="204"/>
      <c r="I1" s="204"/>
    </row>
    <row r="2" spans="1:11" ht="18.75" x14ac:dyDescent="0.25">
      <c r="A2" s="205" t="s">
        <v>178</v>
      </c>
      <c r="B2" s="205"/>
      <c r="C2" s="205"/>
      <c r="D2" s="205"/>
      <c r="E2" s="205"/>
      <c r="F2" s="205"/>
      <c r="G2" s="205"/>
      <c r="H2" s="205"/>
      <c r="I2" s="205"/>
    </row>
    <row r="3" spans="1:11" ht="18" customHeight="1" thickBot="1" x14ac:dyDescent="0.3">
      <c r="A3" s="206" t="s">
        <v>210</v>
      </c>
      <c r="B3" s="206"/>
      <c r="C3" s="206"/>
      <c r="D3" s="206"/>
      <c r="E3" s="206"/>
      <c r="F3" s="206"/>
      <c r="G3" s="206"/>
      <c r="H3" s="206"/>
      <c r="I3" s="206"/>
    </row>
    <row r="4" spans="1:11" ht="19.5" customHeight="1" thickTop="1" x14ac:dyDescent="0.25">
      <c r="A4" s="214" t="s">
        <v>0</v>
      </c>
      <c r="B4" s="214" t="s">
        <v>60</v>
      </c>
      <c r="C4" s="203" t="s">
        <v>196</v>
      </c>
      <c r="D4" s="203"/>
      <c r="E4" s="203"/>
      <c r="F4" s="203"/>
      <c r="G4" s="203"/>
      <c r="H4" s="203"/>
      <c r="I4" s="214" t="s">
        <v>4</v>
      </c>
      <c r="K4" s="161"/>
    </row>
    <row r="5" spans="1:11" ht="16.5" customHeight="1" x14ac:dyDescent="0.25">
      <c r="A5" s="231"/>
      <c r="B5" s="231"/>
      <c r="C5" s="148" t="s">
        <v>62</v>
      </c>
      <c r="D5" s="150" t="s">
        <v>69</v>
      </c>
      <c r="E5" s="148" t="s">
        <v>63</v>
      </c>
      <c r="F5" s="148" t="s">
        <v>64</v>
      </c>
      <c r="G5" s="148" t="s">
        <v>68</v>
      </c>
      <c r="H5" s="148" t="s">
        <v>65</v>
      </c>
      <c r="I5" s="231"/>
      <c r="K5" s="161"/>
    </row>
    <row r="6" spans="1:11" ht="5.25" customHeight="1" thickBot="1" x14ac:dyDescent="0.3">
      <c r="A6" s="215"/>
      <c r="B6" s="36"/>
      <c r="C6" s="36"/>
      <c r="D6" s="78"/>
      <c r="E6" s="36"/>
      <c r="F6" s="36"/>
      <c r="G6" s="36"/>
      <c r="H6" s="36"/>
      <c r="I6" s="36"/>
      <c r="K6" s="161"/>
    </row>
    <row r="7" spans="1:11" ht="17.25" customHeight="1" x14ac:dyDescent="0.25">
      <c r="A7" s="235" t="s">
        <v>5</v>
      </c>
      <c r="B7" s="80" t="s">
        <v>66</v>
      </c>
      <c r="C7" s="182">
        <v>52</v>
      </c>
      <c r="D7" s="182">
        <v>229.00000000000003</v>
      </c>
      <c r="E7" s="182">
        <v>324.00000000000006</v>
      </c>
      <c r="F7" s="182">
        <v>347.00000000000006</v>
      </c>
      <c r="G7" s="182">
        <v>70</v>
      </c>
      <c r="H7" s="182">
        <v>3</v>
      </c>
      <c r="I7" s="182">
        <f>SUM(C7:H7)</f>
        <v>1025</v>
      </c>
      <c r="K7" s="161"/>
    </row>
    <row r="8" spans="1:11" ht="17.25" customHeight="1" x14ac:dyDescent="0.25">
      <c r="A8" s="236"/>
      <c r="B8" s="30" t="s">
        <v>67</v>
      </c>
      <c r="C8" s="183">
        <v>69</v>
      </c>
      <c r="D8" s="183">
        <v>239.00000000000006</v>
      </c>
      <c r="E8" s="183">
        <v>284</v>
      </c>
      <c r="F8" s="183">
        <v>316.00000000000017</v>
      </c>
      <c r="G8" s="183">
        <v>59</v>
      </c>
      <c r="H8" s="183">
        <v>8</v>
      </c>
      <c r="I8" s="183">
        <f>SUM(C8:H8)</f>
        <v>975.00000000000023</v>
      </c>
      <c r="K8" s="161"/>
    </row>
    <row r="9" spans="1:11" ht="17.25" customHeight="1" x14ac:dyDescent="0.25">
      <c r="A9" s="236"/>
      <c r="B9" s="30" t="s">
        <v>28</v>
      </c>
      <c r="C9" s="183">
        <f t="shared" ref="C9:I9" si="0">SUM(C7:C8)</f>
        <v>121</v>
      </c>
      <c r="D9" s="183">
        <f t="shared" si="0"/>
        <v>468.00000000000011</v>
      </c>
      <c r="E9" s="183">
        <f t="shared" si="0"/>
        <v>608</v>
      </c>
      <c r="F9" s="183">
        <f t="shared" si="0"/>
        <v>663.00000000000023</v>
      </c>
      <c r="G9" s="183">
        <f t="shared" si="0"/>
        <v>129</v>
      </c>
      <c r="H9" s="183">
        <f t="shared" si="0"/>
        <v>11</v>
      </c>
      <c r="I9" s="183">
        <f t="shared" si="0"/>
        <v>2000.0000000000002</v>
      </c>
      <c r="K9" s="161"/>
    </row>
    <row r="10" spans="1:11" ht="15.75" customHeight="1" x14ac:dyDescent="0.25">
      <c r="A10" s="231" t="s">
        <v>6</v>
      </c>
      <c r="B10" s="30" t="s">
        <v>66</v>
      </c>
      <c r="C10" s="183">
        <v>40</v>
      </c>
      <c r="D10" s="183">
        <v>564</v>
      </c>
      <c r="E10" s="183">
        <v>585.99999999999966</v>
      </c>
      <c r="F10" s="183">
        <v>599</v>
      </c>
      <c r="G10" s="183">
        <v>418.99999999999983</v>
      </c>
      <c r="H10" s="183">
        <v>45</v>
      </c>
      <c r="I10" s="183">
        <f>SUM(C10:H10)</f>
        <v>2252.9999999999995</v>
      </c>
      <c r="K10" s="161"/>
    </row>
    <row r="11" spans="1:11" ht="17.25" customHeight="1" x14ac:dyDescent="0.25">
      <c r="A11" s="231"/>
      <c r="B11" s="30" t="s">
        <v>67</v>
      </c>
      <c r="C11" s="183">
        <v>51</v>
      </c>
      <c r="D11" s="183">
        <v>571.00000000000023</v>
      </c>
      <c r="E11" s="183">
        <v>623</v>
      </c>
      <c r="F11" s="183">
        <v>626</v>
      </c>
      <c r="G11" s="183">
        <v>440.00000000000023</v>
      </c>
      <c r="H11" s="183">
        <v>60</v>
      </c>
      <c r="I11" s="183">
        <f t="shared" ref="I11" si="1">SUM(C11:H11)</f>
        <v>2371.0000000000005</v>
      </c>
      <c r="K11" s="161"/>
    </row>
    <row r="12" spans="1:11" ht="17.25" customHeight="1" x14ac:dyDescent="0.25">
      <c r="A12" s="231"/>
      <c r="B12" s="30" t="s">
        <v>28</v>
      </c>
      <c r="C12" s="183">
        <v>91</v>
      </c>
      <c r="D12" s="183">
        <v>1134.9999999999995</v>
      </c>
      <c r="E12" s="183">
        <v>1208.9999999999995</v>
      </c>
      <c r="F12" s="184">
        <v>1224.9999999999998</v>
      </c>
      <c r="G12" s="183">
        <v>859.00000000000068</v>
      </c>
      <c r="H12" s="183">
        <v>105.00000000000001</v>
      </c>
      <c r="I12" s="183">
        <f t="shared" ref="I12:I24" si="2">SUM(C12:H12)</f>
        <v>4624</v>
      </c>
      <c r="K12" s="161"/>
    </row>
    <row r="13" spans="1:11" ht="17.25" customHeight="1" x14ac:dyDescent="0.25">
      <c r="A13" s="236" t="s">
        <v>7</v>
      </c>
      <c r="B13" s="30" t="s">
        <v>66</v>
      </c>
      <c r="C13" s="183">
        <v>0</v>
      </c>
      <c r="D13" s="183">
        <v>0</v>
      </c>
      <c r="E13" s="183">
        <v>0</v>
      </c>
      <c r="F13" s="183">
        <v>1</v>
      </c>
      <c r="G13" s="183">
        <v>5</v>
      </c>
      <c r="H13" s="183">
        <v>10</v>
      </c>
      <c r="I13" s="183">
        <f t="shared" si="2"/>
        <v>16</v>
      </c>
      <c r="K13" s="161"/>
    </row>
    <row r="14" spans="1:11" ht="17.25" customHeight="1" x14ac:dyDescent="0.25">
      <c r="A14" s="236"/>
      <c r="B14" s="30" t="s">
        <v>67</v>
      </c>
      <c r="C14" s="183">
        <v>0</v>
      </c>
      <c r="D14" s="183">
        <v>0</v>
      </c>
      <c r="E14" s="183">
        <v>0</v>
      </c>
      <c r="F14" s="183">
        <v>1</v>
      </c>
      <c r="G14" s="183">
        <v>5</v>
      </c>
      <c r="H14" s="183">
        <v>10</v>
      </c>
      <c r="I14" s="183">
        <f t="shared" si="2"/>
        <v>16</v>
      </c>
      <c r="K14" s="161"/>
    </row>
    <row r="15" spans="1:11" ht="17.25" customHeight="1" x14ac:dyDescent="0.25">
      <c r="A15" s="236"/>
      <c r="B15" s="30" t="s">
        <v>28</v>
      </c>
      <c r="C15" s="183">
        <v>0</v>
      </c>
      <c r="D15" s="183">
        <v>0</v>
      </c>
      <c r="E15" s="183">
        <v>0</v>
      </c>
      <c r="F15" s="183">
        <v>2</v>
      </c>
      <c r="G15" s="183">
        <v>10</v>
      </c>
      <c r="H15" s="183">
        <v>20</v>
      </c>
      <c r="I15" s="183">
        <f t="shared" si="2"/>
        <v>32</v>
      </c>
      <c r="K15" s="161"/>
    </row>
    <row r="16" spans="1:11" ht="17.25" customHeight="1" x14ac:dyDescent="0.25">
      <c r="A16" s="231" t="s">
        <v>8</v>
      </c>
      <c r="B16" s="30" t="s">
        <v>66</v>
      </c>
      <c r="C16" s="183">
        <v>208.99999999999989</v>
      </c>
      <c r="D16" s="183">
        <v>1588.0000000000014</v>
      </c>
      <c r="E16" s="183">
        <v>2394.9999999999995</v>
      </c>
      <c r="F16" s="183">
        <v>2672.0000000000023</v>
      </c>
      <c r="G16" s="183">
        <v>2265.9999999999986</v>
      </c>
      <c r="H16" s="183">
        <v>340</v>
      </c>
      <c r="I16" s="183">
        <f t="shared" si="2"/>
        <v>9470.0000000000018</v>
      </c>
      <c r="K16" s="161"/>
    </row>
    <row r="17" spans="1:11" ht="17.25" customHeight="1" x14ac:dyDescent="0.25">
      <c r="A17" s="231"/>
      <c r="B17" s="30" t="s">
        <v>67</v>
      </c>
      <c r="C17" s="183">
        <v>265.00000000000023</v>
      </c>
      <c r="D17" s="183">
        <v>1825</v>
      </c>
      <c r="E17" s="183">
        <v>2635.9999999999991</v>
      </c>
      <c r="F17" s="183">
        <v>2857.0000000000014</v>
      </c>
      <c r="G17" s="183">
        <v>2370.9999999999995</v>
      </c>
      <c r="H17" s="183">
        <v>295.00000000000006</v>
      </c>
      <c r="I17" s="183">
        <f t="shared" si="2"/>
        <v>10249</v>
      </c>
      <c r="K17" s="161"/>
    </row>
    <row r="18" spans="1:11" ht="15.75" customHeight="1" x14ac:dyDescent="0.25">
      <c r="A18" s="231"/>
      <c r="B18" s="30" t="s">
        <v>28</v>
      </c>
      <c r="C18" s="183">
        <v>474.00000000000017</v>
      </c>
      <c r="D18" s="183">
        <v>3413.0000000000005</v>
      </c>
      <c r="E18" s="183">
        <v>5031</v>
      </c>
      <c r="F18" s="183">
        <v>5529.0000000000018</v>
      </c>
      <c r="G18" s="183">
        <v>4636.9999999999991</v>
      </c>
      <c r="H18" s="183">
        <v>635.00000000000011</v>
      </c>
      <c r="I18" s="183">
        <f t="shared" si="2"/>
        <v>19719</v>
      </c>
      <c r="K18" s="161"/>
    </row>
    <row r="19" spans="1:11" ht="17.25" hidden="1" customHeight="1" x14ac:dyDescent="0.25">
      <c r="A19" s="232" t="s">
        <v>43</v>
      </c>
      <c r="B19" s="30" t="s">
        <v>66</v>
      </c>
      <c r="C19" s="183">
        <v>0</v>
      </c>
      <c r="D19" s="183">
        <v>0</v>
      </c>
      <c r="E19" s="183">
        <v>0</v>
      </c>
      <c r="F19" s="183">
        <v>0</v>
      </c>
      <c r="G19" s="183">
        <v>0</v>
      </c>
      <c r="H19" s="183">
        <v>0</v>
      </c>
      <c r="I19" s="183">
        <f t="shared" si="2"/>
        <v>0</v>
      </c>
      <c r="K19" s="161"/>
    </row>
    <row r="20" spans="1:11" ht="17.25" hidden="1" customHeight="1" x14ac:dyDescent="0.25">
      <c r="A20" s="232"/>
      <c r="B20" s="30" t="s">
        <v>67</v>
      </c>
      <c r="C20" s="183">
        <v>0</v>
      </c>
      <c r="D20" s="183">
        <v>0</v>
      </c>
      <c r="E20" s="183">
        <v>0</v>
      </c>
      <c r="F20" s="183">
        <v>0</v>
      </c>
      <c r="G20" s="183">
        <v>0</v>
      </c>
      <c r="H20" s="183">
        <v>0</v>
      </c>
      <c r="I20" s="183">
        <f t="shared" si="2"/>
        <v>0</v>
      </c>
      <c r="K20" s="161"/>
    </row>
    <row r="21" spans="1:11" ht="17.25" hidden="1" customHeight="1" x14ac:dyDescent="0.25">
      <c r="A21" s="232"/>
      <c r="B21" s="30" t="s">
        <v>28</v>
      </c>
      <c r="C21" s="183">
        <v>0</v>
      </c>
      <c r="D21" s="183">
        <v>0</v>
      </c>
      <c r="E21" s="183">
        <v>0</v>
      </c>
      <c r="F21" s="183">
        <v>0</v>
      </c>
      <c r="G21" s="183">
        <v>0</v>
      </c>
      <c r="H21" s="183">
        <v>0</v>
      </c>
      <c r="I21" s="183">
        <f t="shared" si="2"/>
        <v>0</v>
      </c>
      <c r="K21" s="161"/>
    </row>
    <row r="22" spans="1:11" ht="14.25" customHeight="1" x14ac:dyDescent="0.25">
      <c r="A22" s="232" t="s">
        <v>58</v>
      </c>
      <c r="B22" s="30" t="s">
        <v>66</v>
      </c>
      <c r="C22" s="183">
        <v>2</v>
      </c>
      <c r="D22" s="183">
        <v>23</v>
      </c>
      <c r="E22" s="183">
        <v>69</v>
      </c>
      <c r="F22" s="183">
        <v>109</v>
      </c>
      <c r="G22" s="183">
        <v>112</v>
      </c>
      <c r="H22" s="183">
        <v>0</v>
      </c>
      <c r="I22" s="183">
        <f t="shared" si="2"/>
        <v>315</v>
      </c>
      <c r="K22" s="161"/>
    </row>
    <row r="23" spans="1:11" ht="17.25" customHeight="1" x14ac:dyDescent="0.25">
      <c r="A23" s="232"/>
      <c r="B23" s="30" t="s">
        <v>67</v>
      </c>
      <c r="C23" s="183">
        <v>0</v>
      </c>
      <c r="D23" s="183">
        <v>12</v>
      </c>
      <c r="E23" s="183">
        <v>48</v>
      </c>
      <c r="F23" s="183">
        <v>114</v>
      </c>
      <c r="G23" s="183">
        <v>91</v>
      </c>
      <c r="H23" s="183">
        <v>0</v>
      </c>
      <c r="I23" s="183">
        <f t="shared" si="2"/>
        <v>265</v>
      </c>
      <c r="K23" s="161"/>
    </row>
    <row r="24" spans="1:11" ht="17.25" customHeight="1" thickBot="1" x14ac:dyDescent="0.3">
      <c r="A24" s="237"/>
      <c r="B24" s="32" t="s">
        <v>28</v>
      </c>
      <c r="C24" s="185">
        <v>2</v>
      </c>
      <c r="D24" s="185">
        <v>35</v>
      </c>
      <c r="E24" s="185">
        <v>117</v>
      </c>
      <c r="F24" s="185">
        <v>223</v>
      </c>
      <c r="G24" s="185">
        <v>203</v>
      </c>
      <c r="H24" s="185">
        <v>0</v>
      </c>
      <c r="I24" s="183">
        <f t="shared" si="2"/>
        <v>580</v>
      </c>
      <c r="K24" s="161"/>
    </row>
    <row r="25" spans="1:11" ht="17.25" customHeight="1" thickTop="1" x14ac:dyDescent="0.25">
      <c r="A25" s="233" t="s">
        <v>4</v>
      </c>
      <c r="B25" s="171" t="s">
        <v>66</v>
      </c>
      <c r="C25" s="23">
        <f t="shared" ref="C25:I27" si="3">SUM(C22,C19,C16,C13,C10,C7)</f>
        <v>302.99999999999989</v>
      </c>
      <c r="D25" s="23">
        <f t="shared" si="3"/>
        <v>2404.0000000000014</v>
      </c>
      <c r="E25" s="23">
        <f t="shared" si="3"/>
        <v>3373.9999999999991</v>
      </c>
      <c r="F25" s="23">
        <f t="shared" si="3"/>
        <v>3728.0000000000023</v>
      </c>
      <c r="G25" s="23">
        <f t="shared" si="3"/>
        <v>2871.9999999999986</v>
      </c>
      <c r="H25" s="23">
        <f t="shared" si="3"/>
        <v>398</v>
      </c>
      <c r="I25" s="23">
        <f t="shared" si="3"/>
        <v>13079.000000000002</v>
      </c>
    </row>
    <row r="26" spans="1:11" ht="17.25" customHeight="1" x14ac:dyDescent="0.25">
      <c r="A26" s="231"/>
      <c r="B26" s="168" t="s">
        <v>67</v>
      </c>
      <c r="C26" s="79">
        <f t="shared" si="3"/>
        <v>385.00000000000023</v>
      </c>
      <c r="D26" s="79">
        <f t="shared" si="3"/>
        <v>2647</v>
      </c>
      <c r="E26" s="79">
        <f t="shared" si="3"/>
        <v>3590.9999999999991</v>
      </c>
      <c r="F26" s="79">
        <f t="shared" si="3"/>
        <v>3914.0000000000014</v>
      </c>
      <c r="G26" s="79">
        <f t="shared" si="3"/>
        <v>2966</v>
      </c>
      <c r="H26" s="79">
        <f t="shared" si="3"/>
        <v>373.00000000000006</v>
      </c>
      <c r="I26" s="79">
        <f t="shared" si="3"/>
        <v>13876</v>
      </c>
    </row>
    <row r="27" spans="1:11" ht="17.25" customHeight="1" thickBot="1" x14ac:dyDescent="0.3">
      <c r="A27" s="234"/>
      <c r="B27" s="170" t="s">
        <v>28</v>
      </c>
      <c r="C27" s="21">
        <f t="shared" si="3"/>
        <v>688.00000000000023</v>
      </c>
      <c r="D27" s="21">
        <f t="shared" si="3"/>
        <v>5051</v>
      </c>
      <c r="E27" s="21">
        <f t="shared" si="3"/>
        <v>6965</v>
      </c>
      <c r="F27" s="181">
        <f t="shared" si="3"/>
        <v>7642.0000000000018</v>
      </c>
      <c r="G27" s="21">
        <f t="shared" si="3"/>
        <v>5838</v>
      </c>
      <c r="H27" s="21">
        <f t="shared" si="3"/>
        <v>771.00000000000011</v>
      </c>
      <c r="I27" s="21">
        <f t="shared" si="3"/>
        <v>26955</v>
      </c>
    </row>
    <row r="28" spans="1:11" ht="15.75" thickTop="1" x14ac:dyDescent="0.25"/>
  </sheetData>
  <mergeCells count="14">
    <mergeCell ref="I4:I5"/>
    <mergeCell ref="A1:I1"/>
    <mergeCell ref="A2:I2"/>
    <mergeCell ref="A19:A21"/>
    <mergeCell ref="A25:A27"/>
    <mergeCell ref="B4:B5"/>
    <mergeCell ref="C4:H4"/>
    <mergeCell ref="A7:A9"/>
    <mergeCell ref="A10:A12"/>
    <mergeCell ref="A13:A15"/>
    <mergeCell ref="A16:A18"/>
    <mergeCell ref="A22:A24"/>
    <mergeCell ref="A4:A6"/>
    <mergeCell ref="A3:I3"/>
  </mergeCells>
  <printOptions horizontalCentered="1"/>
  <pageMargins left="1" right="1" top="0.5" bottom="0.5" header="1.5" footer="1"/>
  <pageSetup paperSize="9" scale="95" firstPageNumber="20" orientation="landscape" useFirstPageNumber="1" horizontalDpi="300" verticalDpi="300" r:id="rId1"/>
  <headerFooter>
    <oddFooter>&amp;C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64"/>
  <sheetViews>
    <sheetView rightToLeft="1" view="pageBreakPreview" topLeftCell="A40" zoomScaleSheetLayoutView="100" workbookViewId="0">
      <selection activeCell="E67" sqref="E67"/>
    </sheetView>
  </sheetViews>
  <sheetFormatPr defaultRowHeight="15" x14ac:dyDescent="0.25"/>
  <cols>
    <col min="1" max="1" width="14.5703125" customWidth="1"/>
    <col min="2" max="7" width="13.42578125" customWidth="1"/>
    <col min="8" max="8" width="12.28515625" customWidth="1"/>
    <col min="9" max="9" width="12.42578125" customWidth="1"/>
  </cols>
  <sheetData>
    <row r="1" spans="1:9" ht="16.5" customHeight="1" x14ac:dyDescent="0.25">
      <c r="A1" s="204"/>
      <c r="B1" s="204"/>
      <c r="C1" s="204"/>
      <c r="D1" s="204"/>
      <c r="E1" s="204"/>
      <c r="F1" s="204"/>
      <c r="G1" s="204"/>
      <c r="H1" s="204"/>
      <c r="I1" s="204"/>
    </row>
    <row r="2" spans="1:9" ht="15.75" customHeight="1" x14ac:dyDescent="0.25">
      <c r="A2" s="205" t="s">
        <v>179</v>
      </c>
      <c r="B2" s="205"/>
      <c r="C2" s="205"/>
      <c r="D2" s="205"/>
      <c r="E2" s="205"/>
      <c r="F2" s="205"/>
      <c r="G2" s="205"/>
      <c r="H2" s="205"/>
      <c r="I2" s="205"/>
    </row>
    <row r="3" spans="1:9" ht="19.5" thickBot="1" x14ac:dyDescent="0.3">
      <c r="A3" s="206" t="s">
        <v>211</v>
      </c>
      <c r="B3" s="206"/>
      <c r="C3" s="206"/>
      <c r="D3" s="206"/>
      <c r="E3" s="206"/>
      <c r="F3" s="206"/>
      <c r="G3" s="206"/>
      <c r="H3" s="206"/>
      <c r="I3" s="206"/>
    </row>
    <row r="4" spans="1:9" ht="20.25" customHeight="1" thickTop="1" x14ac:dyDescent="0.25">
      <c r="A4" s="218" t="s">
        <v>9</v>
      </c>
      <c r="B4" s="218" t="s">
        <v>60</v>
      </c>
      <c r="C4" s="203" t="s">
        <v>61</v>
      </c>
      <c r="D4" s="203"/>
      <c r="E4" s="203"/>
      <c r="F4" s="203"/>
      <c r="G4" s="203"/>
      <c r="H4" s="203"/>
      <c r="I4" s="218" t="s">
        <v>4</v>
      </c>
    </row>
    <row r="5" spans="1:9" ht="18" customHeight="1" x14ac:dyDescent="0.25">
      <c r="A5" s="208"/>
      <c r="B5" s="208"/>
      <c r="C5" s="18" t="s">
        <v>62</v>
      </c>
      <c r="D5" s="75" t="s">
        <v>69</v>
      </c>
      <c r="E5" s="18" t="s">
        <v>63</v>
      </c>
      <c r="F5" s="18" t="s">
        <v>64</v>
      </c>
      <c r="G5" s="18" t="s">
        <v>68</v>
      </c>
      <c r="H5" s="18" t="s">
        <v>65</v>
      </c>
      <c r="I5" s="208"/>
    </row>
    <row r="6" spans="1:9" ht="5.25" customHeight="1" thickBot="1" x14ac:dyDescent="0.3">
      <c r="A6" s="221"/>
      <c r="B6" s="49"/>
      <c r="C6" s="49"/>
      <c r="D6" s="84"/>
      <c r="E6" s="49"/>
      <c r="F6" s="49"/>
      <c r="G6" s="49"/>
      <c r="H6" s="49"/>
      <c r="I6" s="49"/>
    </row>
    <row r="7" spans="1:9" ht="16.5" thickTop="1" x14ac:dyDescent="0.25">
      <c r="A7" s="239" t="s">
        <v>10</v>
      </c>
      <c r="B7" s="29" t="s">
        <v>66</v>
      </c>
      <c r="C7" s="81" t="s">
        <v>148</v>
      </c>
      <c r="D7" s="81" t="s">
        <v>148</v>
      </c>
      <c r="E7" s="81" t="s">
        <v>148</v>
      </c>
      <c r="F7" s="81" t="s">
        <v>148</v>
      </c>
      <c r="G7" s="81" t="s">
        <v>148</v>
      </c>
      <c r="H7" s="81" t="s">
        <v>148</v>
      </c>
      <c r="I7" s="81" t="s">
        <v>148</v>
      </c>
    </row>
    <row r="8" spans="1:9" ht="15.75" x14ac:dyDescent="0.25">
      <c r="A8" s="236"/>
      <c r="B8" s="30" t="s">
        <v>67</v>
      </c>
      <c r="C8" s="82" t="s">
        <v>148</v>
      </c>
      <c r="D8" s="82" t="s">
        <v>148</v>
      </c>
      <c r="E8" s="82" t="s">
        <v>148</v>
      </c>
      <c r="F8" s="82" t="s">
        <v>148</v>
      </c>
      <c r="G8" s="82" t="s">
        <v>148</v>
      </c>
      <c r="H8" s="82" t="s">
        <v>148</v>
      </c>
      <c r="I8" s="82" t="s">
        <v>148</v>
      </c>
    </row>
    <row r="9" spans="1:9" ht="15.75" x14ac:dyDescent="0.25">
      <c r="A9" s="236"/>
      <c r="B9" s="30" t="s">
        <v>28</v>
      </c>
      <c r="C9" s="82" t="s">
        <v>148</v>
      </c>
      <c r="D9" s="82" t="s">
        <v>148</v>
      </c>
      <c r="E9" s="82" t="s">
        <v>148</v>
      </c>
      <c r="F9" s="82" t="s">
        <v>148</v>
      </c>
      <c r="G9" s="82" t="s">
        <v>148</v>
      </c>
      <c r="H9" s="82" t="s">
        <v>148</v>
      </c>
      <c r="I9" s="82" t="s">
        <v>148</v>
      </c>
    </row>
    <row r="10" spans="1:9" ht="15.75" x14ac:dyDescent="0.25">
      <c r="A10" s="231" t="s">
        <v>11</v>
      </c>
      <c r="B10" s="30" t="s">
        <v>66</v>
      </c>
      <c r="C10" s="82">
        <v>9</v>
      </c>
      <c r="D10" s="82">
        <v>132</v>
      </c>
      <c r="E10" s="82">
        <v>204</v>
      </c>
      <c r="F10" s="82">
        <v>106</v>
      </c>
      <c r="G10" s="82">
        <v>13</v>
      </c>
      <c r="H10" s="82">
        <v>0</v>
      </c>
      <c r="I10" s="82">
        <f t="shared" ref="I10:I15" si="0">SUM(C10:H10)</f>
        <v>464</v>
      </c>
    </row>
    <row r="11" spans="1:9" ht="15.75" x14ac:dyDescent="0.25">
      <c r="A11" s="231"/>
      <c r="B11" s="30" t="s">
        <v>67</v>
      </c>
      <c r="C11" s="82">
        <v>20</v>
      </c>
      <c r="D11" s="82">
        <v>131</v>
      </c>
      <c r="E11" s="82">
        <v>190</v>
      </c>
      <c r="F11" s="82">
        <v>111</v>
      </c>
      <c r="G11" s="82">
        <v>10</v>
      </c>
      <c r="H11" s="82">
        <v>0</v>
      </c>
      <c r="I11" s="82">
        <f t="shared" si="0"/>
        <v>462</v>
      </c>
    </row>
    <row r="12" spans="1:9" ht="15.75" x14ac:dyDescent="0.25">
      <c r="A12" s="231"/>
      <c r="B12" s="30" t="s">
        <v>28</v>
      </c>
      <c r="C12" s="82">
        <v>29</v>
      </c>
      <c r="D12" s="82">
        <v>263</v>
      </c>
      <c r="E12" s="82">
        <v>394.00000000000006</v>
      </c>
      <c r="F12" s="82">
        <v>217.00000000000003</v>
      </c>
      <c r="G12" s="82">
        <v>23</v>
      </c>
      <c r="H12" s="82">
        <v>0</v>
      </c>
      <c r="I12" s="82">
        <f t="shared" si="0"/>
        <v>926</v>
      </c>
    </row>
    <row r="13" spans="1:9" ht="15.75" x14ac:dyDescent="0.25">
      <c r="A13" s="231" t="s">
        <v>12</v>
      </c>
      <c r="B13" s="30" t="s">
        <v>66</v>
      </c>
      <c r="C13" s="82">
        <v>1</v>
      </c>
      <c r="D13" s="82">
        <v>6</v>
      </c>
      <c r="E13" s="82">
        <v>12</v>
      </c>
      <c r="F13" s="82">
        <v>24</v>
      </c>
      <c r="G13" s="82">
        <v>18</v>
      </c>
      <c r="H13" s="82">
        <v>4</v>
      </c>
      <c r="I13" s="82">
        <f t="shared" si="0"/>
        <v>65</v>
      </c>
    </row>
    <row r="14" spans="1:9" ht="15.75" x14ac:dyDescent="0.25">
      <c r="A14" s="231"/>
      <c r="B14" s="30" t="s">
        <v>67</v>
      </c>
      <c r="C14" s="82">
        <v>1</v>
      </c>
      <c r="D14" s="82">
        <v>11</v>
      </c>
      <c r="E14" s="82">
        <v>13</v>
      </c>
      <c r="F14" s="82">
        <v>12</v>
      </c>
      <c r="G14" s="82">
        <v>4</v>
      </c>
      <c r="H14" s="82">
        <v>13</v>
      </c>
      <c r="I14" s="82">
        <f t="shared" si="0"/>
        <v>54</v>
      </c>
    </row>
    <row r="15" spans="1:9" ht="15.75" x14ac:dyDescent="0.25">
      <c r="A15" s="231"/>
      <c r="B15" s="30" t="s">
        <v>28</v>
      </c>
      <c r="C15" s="82">
        <v>2</v>
      </c>
      <c r="D15" s="82">
        <v>17</v>
      </c>
      <c r="E15" s="82">
        <v>25</v>
      </c>
      <c r="F15" s="82">
        <v>36</v>
      </c>
      <c r="G15" s="82">
        <v>22</v>
      </c>
      <c r="H15" s="82">
        <v>17</v>
      </c>
      <c r="I15" s="82">
        <f t="shared" si="0"/>
        <v>119</v>
      </c>
    </row>
    <row r="16" spans="1:9" ht="15.75" x14ac:dyDescent="0.25">
      <c r="A16" s="231" t="s">
        <v>13</v>
      </c>
      <c r="B16" s="30" t="s">
        <v>66</v>
      </c>
      <c r="C16" s="82" t="s">
        <v>148</v>
      </c>
      <c r="D16" s="82" t="s">
        <v>148</v>
      </c>
      <c r="E16" s="82" t="s">
        <v>148</v>
      </c>
      <c r="F16" s="82" t="s">
        <v>148</v>
      </c>
      <c r="G16" s="82" t="s">
        <v>148</v>
      </c>
      <c r="H16" s="82" t="s">
        <v>148</v>
      </c>
      <c r="I16" s="82" t="s">
        <v>148</v>
      </c>
    </row>
    <row r="17" spans="1:9" ht="15.75" x14ac:dyDescent="0.25">
      <c r="A17" s="231"/>
      <c r="B17" s="30" t="s">
        <v>67</v>
      </c>
      <c r="C17" s="82" t="s">
        <v>148</v>
      </c>
      <c r="D17" s="82" t="s">
        <v>148</v>
      </c>
      <c r="E17" s="82" t="s">
        <v>148</v>
      </c>
      <c r="F17" s="82" t="s">
        <v>148</v>
      </c>
      <c r="G17" s="82" t="s">
        <v>148</v>
      </c>
      <c r="H17" s="82" t="s">
        <v>148</v>
      </c>
      <c r="I17" s="82" t="s">
        <v>148</v>
      </c>
    </row>
    <row r="18" spans="1:9" ht="15.75" x14ac:dyDescent="0.25">
      <c r="A18" s="231"/>
      <c r="B18" s="30" t="s">
        <v>28</v>
      </c>
      <c r="C18" s="82" t="s">
        <v>148</v>
      </c>
      <c r="D18" s="82" t="s">
        <v>148</v>
      </c>
      <c r="E18" s="82" t="s">
        <v>148</v>
      </c>
      <c r="F18" s="82" t="s">
        <v>148</v>
      </c>
      <c r="G18" s="82" t="s">
        <v>148</v>
      </c>
      <c r="H18" s="82" t="s">
        <v>148</v>
      </c>
      <c r="I18" s="82" t="s">
        <v>148</v>
      </c>
    </row>
    <row r="19" spans="1:9" ht="15.75" x14ac:dyDescent="0.25">
      <c r="A19" s="232" t="s">
        <v>14</v>
      </c>
      <c r="B19" s="30" t="s">
        <v>66</v>
      </c>
      <c r="C19" s="82">
        <v>127.00000000000013</v>
      </c>
      <c r="D19" s="82">
        <v>1410.9999999999993</v>
      </c>
      <c r="E19" s="82">
        <v>2101.9999999999991</v>
      </c>
      <c r="F19" s="82">
        <v>2362.9999999999995</v>
      </c>
      <c r="G19" s="82">
        <v>1823.9999999999995</v>
      </c>
      <c r="H19" s="82">
        <v>210</v>
      </c>
      <c r="I19" s="82">
        <f t="shared" ref="I19:I30" si="1">SUM(C19:H19)</f>
        <v>8036.9999999999982</v>
      </c>
    </row>
    <row r="20" spans="1:9" ht="15.75" x14ac:dyDescent="0.25">
      <c r="A20" s="232"/>
      <c r="B20" s="30" t="s">
        <v>67</v>
      </c>
      <c r="C20" s="82">
        <v>160.00000000000006</v>
      </c>
      <c r="D20" s="82">
        <v>1631.9999999999993</v>
      </c>
      <c r="E20" s="82">
        <v>2289</v>
      </c>
      <c r="F20" s="82">
        <v>2536.9999999999991</v>
      </c>
      <c r="G20" s="82">
        <v>1936.9999999999991</v>
      </c>
      <c r="H20" s="82">
        <v>189.00000000000014</v>
      </c>
      <c r="I20" s="82">
        <f t="shared" si="1"/>
        <v>8743.9999999999964</v>
      </c>
    </row>
    <row r="21" spans="1:9" ht="15.75" x14ac:dyDescent="0.25">
      <c r="A21" s="232"/>
      <c r="B21" s="30" t="s">
        <v>28</v>
      </c>
      <c r="C21" s="82">
        <v>287.00000000000006</v>
      </c>
      <c r="D21" s="82">
        <v>3043.0000000000009</v>
      </c>
      <c r="E21" s="82">
        <v>4391.0000000000018</v>
      </c>
      <c r="F21" s="82">
        <v>4900.0000000000045</v>
      </c>
      <c r="G21" s="82">
        <v>3760.9999999999991</v>
      </c>
      <c r="H21" s="82">
        <v>399</v>
      </c>
      <c r="I21" s="82">
        <f t="shared" si="1"/>
        <v>16781.000000000007</v>
      </c>
    </row>
    <row r="22" spans="1:9" ht="15.75" x14ac:dyDescent="0.25">
      <c r="A22" s="231" t="s">
        <v>15</v>
      </c>
      <c r="B22" s="30" t="s">
        <v>66</v>
      </c>
      <c r="C22" s="82">
        <v>78</v>
      </c>
      <c r="D22" s="82">
        <v>401</v>
      </c>
      <c r="E22" s="82">
        <v>459</v>
      </c>
      <c r="F22" s="82">
        <v>436.00000000000006</v>
      </c>
      <c r="G22" s="82">
        <v>326.99999999999989</v>
      </c>
      <c r="H22" s="82">
        <v>25.000000000000004</v>
      </c>
      <c r="I22" s="82">
        <f t="shared" si="1"/>
        <v>1726</v>
      </c>
    </row>
    <row r="23" spans="1:9" ht="15.75" x14ac:dyDescent="0.25">
      <c r="A23" s="231"/>
      <c r="B23" s="30" t="s">
        <v>67</v>
      </c>
      <c r="C23" s="82">
        <v>87</v>
      </c>
      <c r="D23" s="82">
        <v>439.00000000000011</v>
      </c>
      <c r="E23" s="82">
        <v>495.00000000000017</v>
      </c>
      <c r="F23" s="82">
        <v>475.00000000000006</v>
      </c>
      <c r="G23" s="82">
        <v>351</v>
      </c>
      <c r="H23" s="82">
        <v>16.000000000000004</v>
      </c>
      <c r="I23" s="82">
        <f t="shared" si="1"/>
        <v>1863.0000000000002</v>
      </c>
    </row>
    <row r="24" spans="1:9" ht="15.75" x14ac:dyDescent="0.25">
      <c r="A24" s="231"/>
      <c r="B24" s="30" t="s">
        <v>28</v>
      </c>
      <c r="C24" s="82">
        <v>165.00000000000003</v>
      </c>
      <c r="D24" s="82">
        <v>840.00000000000011</v>
      </c>
      <c r="E24" s="82">
        <v>953.99999999999989</v>
      </c>
      <c r="F24" s="82">
        <v>910.99999999999989</v>
      </c>
      <c r="G24" s="82">
        <v>678.00000000000011</v>
      </c>
      <c r="H24" s="82">
        <v>41.000000000000007</v>
      </c>
      <c r="I24" s="82">
        <f t="shared" si="1"/>
        <v>3589</v>
      </c>
    </row>
    <row r="25" spans="1:9" ht="15.75" x14ac:dyDescent="0.25">
      <c r="A25" s="231" t="s">
        <v>16</v>
      </c>
      <c r="B25" s="30" t="s">
        <v>66</v>
      </c>
      <c r="C25" s="82">
        <v>4.0000000000000009</v>
      </c>
      <c r="D25" s="82">
        <v>26</v>
      </c>
      <c r="E25" s="82">
        <v>24</v>
      </c>
      <c r="F25" s="82">
        <v>20</v>
      </c>
      <c r="G25" s="82">
        <v>2</v>
      </c>
      <c r="H25" s="82">
        <v>0</v>
      </c>
      <c r="I25" s="82">
        <f t="shared" si="1"/>
        <v>76</v>
      </c>
    </row>
    <row r="26" spans="1:9" ht="15.75" x14ac:dyDescent="0.25">
      <c r="A26" s="231"/>
      <c r="B26" s="30" t="s">
        <v>67</v>
      </c>
      <c r="C26" s="82">
        <v>2</v>
      </c>
      <c r="D26" s="82">
        <v>18</v>
      </c>
      <c r="E26" s="82">
        <v>19</v>
      </c>
      <c r="F26" s="82">
        <v>18</v>
      </c>
      <c r="G26" s="82">
        <v>3</v>
      </c>
      <c r="H26" s="82">
        <v>0</v>
      </c>
      <c r="I26" s="82">
        <f t="shared" si="1"/>
        <v>60</v>
      </c>
    </row>
    <row r="27" spans="1:9" ht="15.75" x14ac:dyDescent="0.25">
      <c r="A27" s="231"/>
      <c r="B27" s="30" t="s">
        <v>28</v>
      </c>
      <c r="C27" s="82">
        <v>6.0000000000000009</v>
      </c>
      <c r="D27" s="82">
        <v>44</v>
      </c>
      <c r="E27" s="82">
        <v>43</v>
      </c>
      <c r="F27" s="82">
        <v>38</v>
      </c>
      <c r="G27" s="82">
        <v>5</v>
      </c>
      <c r="H27" s="82">
        <v>0</v>
      </c>
      <c r="I27" s="82">
        <f t="shared" si="1"/>
        <v>136</v>
      </c>
    </row>
    <row r="28" spans="1:9" ht="15.75" x14ac:dyDescent="0.25">
      <c r="A28" s="236" t="s">
        <v>17</v>
      </c>
      <c r="B28" s="30" t="s">
        <v>66</v>
      </c>
      <c r="C28" s="82">
        <v>17</v>
      </c>
      <c r="D28" s="82">
        <v>62</v>
      </c>
      <c r="E28" s="82">
        <v>41</v>
      </c>
      <c r="F28" s="82">
        <v>64</v>
      </c>
      <c r="G28" s="82">
        <v>34</v>
      </c>
      <c r="H28" s="82">
        <v>7.0000000000000009</v>
      </c>
      <c r="I28" s="82">
        <f t="shared" si="1"/>
        <v>225</v>
      </c>
    </row>
    <row r="29" spans="1:9" ht="15.75" x14ac:dyDescent="0.25">
      <c r="A29" s="236"/>
      <c r="B29" s="30" t="s">
        <v>67</v>
      </c>
      <c r="C29" s="82">
        <v>22</v>
      </c>
      <c r="D29" s="82">
        <v>57</v>
      </c>
      <c r="E29" s="82">
        <v>49</v>
      </c>
      <c r="F29" s="82">
        <v>55</v>
      </c>
      <c r="G29" s="82">
        <v>31</v>
      </c>
      <c r="H29" s="82">
        <v>15</v>
      </c>
      <c r="I29" s="82">
        <f t="shared" si="1"/>
        <v>229</v>
      </c>
    </row>
    <row r="30" spans="1:9" ht="16.5" thickBot="1" x14ac:dyDescent="0.3">
      <c r="A30" s="238"/>
      <c r="B30" s="76" t="s">
        <v>28</v>
      </c>
      <c r="C30" s="83">
        <v>39</v>
      </c>
      <c r="D30" s="83">
        <v>119</v>
      </c>
      <c r="E30" s="83">
        <v>90.000000000000014</v>
      </c>
      <c r="F30" s="83">
        <v>119.00000000000001</v>
      </c>
      <c r="G30" s="83">
        <v>65</v>
      </c>
      <c r="H30" s="83">
        <v>22</v>
      </c>
      <c r="I30" s="83">
        <f t="shared" si="1"/>
        <v>454</v>
      </c>
    </row>
    <row r="31" spans="1:9" ht="15.75" thickTop="1" x14ac:dyDescent="0.25">
      <c r="A31" s="3"/>
      <c r="B31" s="3"/>
      <c r="C31" s="3"/>
      <c r="D31" s="3"/>
      <c r="E31" s="3"/>
      <c r="F31" s="3"/>
      <c r="G31" s="3"/>
      <c r="H31" s="3"/>
      <c r="I31" s="3"/>
    </row>
    <row r="32" spans="1:9" x14ac:dyDescent="0.25">
      <c r="A32" s="3"/>
      <c r="B32" s="3"/>
      <c r="C32" s="3"/>
      <c r="D32" s="3"/>
      <c r="E32" s="3"/>
      <c r="F32" s="3"/>
      <c r="G32" s="3"/>
      <c r="H32" s="3"/>
      <c r="I32" s="3"/>
    </row>
    <row r="33" spans="1:9" x14ac:dyDescent="0.25">
      <c r="A33" s="3"/>
      <c r="B33" s="3"/>
      <c r="C33" s="3"/>
      <c r="D33" s="3"/>
      <c r="E33" s="3"/>
      <c r="F33" s="3"/>
      <c r="G33" s="3"/>
      <c r="H33" s="3"/>
      <c r="I33" s="3"/>
    </row>
    <row r="34" spans="1:9" x14ac:dyDescent="0.25">
      <c r="A34" s="3"/>
      <c r="B34" s="3"/>
      <c r="C34" s="3"/>
      <c r="D34" s="3"/>
      <c r="E34" s="3"/>
      <c r="F34" s="3"/>
      <c r="G34" s="3"/>
      <c r="H34" s="3"/>
      <c r="I34" s="3"/>
    </row>
    <row r="35" spans="1:9" x14ac:dyDescent="0.25">
      <c r="A35" s="3"/>
      <c r="B35" s="3"/>
      <c r="C35" s="3"/>
      <c r="D35" s="3"/>
      <c r="E35" s="3"/>
      <c r="F35" s="3"/>
      <c r="G35" s="3"/>
      <c r="H35" s="3"/>
      <c r="I35" s="3"/>
    </row>
    <row r="36" spans="1:9" ht="19.5" thickBot="1" x14ac:dyDescent="0.3">
      <c r="A36" s="207" t="s">
        <v>70</v>
      </c>
      <c r="B36" s="207"/>
      <c r="C36" s="207"/>
      <c r="D36" s="207"/>
      <c r="E36" s="207"/>
      <c r="F36" s="207"/>
      <c r="G36" s="207"/>
      <c r="H36" s="207"/>
      <c r="I36" s="207"/>
    </row>
    <row r="37" spans="1:9" ht="22.5" customHeight="1" thickTop="1" x14ac:dyDescent="0.25">
      <c r="A37" s="218" t="s">
        <v>9</v>
      </c>
      <c r="B37" s="218" t="s">
        <v>60</v>
      </c>
      <c r="C37" s="203" t="s">
        <v>61</v>
      </c>
      <c r="D37" s="203"/>
      <c r="E37" s="203"/>
      <c r="F37" s="203"/>
      <c r="G37" s="203"/>
      <c r="H37" s="203"/>
      <c r="I37" s="218" t="s">
        <v>4</v>
      </c>
    </row>
    <row r="38" spans="1:9" ht="21.75" customHeight="1" x14ac:dyDescent="0.25">
      <c r="A38" s="208"/>
      <c r="B38" s="208"/>
      <c r="C38" s="18" t="s">
        <v>62</v>
      </c>
      <c r="D38" s="75" t="s">
        <v>69</v>
      </c>
      <c r="E38" s="18" t="s">
        <v>63</v>
      </c>
      <c r="F38" s="18" t="s">
        <v>64</v>
      </c>
      <c r="G38" s="18" t="s">
        <v>68</v>
      </c>
      <c r="H38" s="18" t="s">
        <v>65</v>
      </c>
      <c r="I38" s="208"/>
    </row>
    <row r="39" spans="1:9" ht="6.75" customHeight="1" thickBot="1" x14ac:dyDescent="0.3">
      <c r="A39" s="49"/>
      <c r="B39" s="49"/>
      <c r="C39" s="49"/>
      <c r="D39" s="84"/>
      <c r="E39" s="49"/>
      <c r="F39" s="49"/>
      <c r="G39" s="49"/>
      <c r="H39" s="49"/>
      <c r="I39" s="49"/>
    </row>
    <row r="40" spans="1:9" ht="16.5" thickTop="1" x14ac:dyDescent="0.25">
      <c r="A40" s="233" t="s">
        <v>18</v>
      </c>
      <c r="B40" s="29" t="s">
        <v>66</v>
      </c>
      <c r="C40" s="81" t="s">
        <v>148</v>
      </c>
      <c r="D40" s="81" t="s">
        <v>148</v>
      </c>
      <c r="E40" s="81" t="s">
        <v>148</v>
      </c>
      <c r="F40" s="81" t="s">
        <v>148</v>
      </c>
      <c r="G40" s="81" t="s">
        <v>148</v>
      </c>
      <c r="H40" s="81" t="s">
        <v>148</v>
      </c>
      <c r="I40" s="81" t="s">
        <v>148</v>
      </c>
    </row>
    <row r="41" spans="1:9" ht="15.75" x14ac:dyDescent="0.25">
      <c r="A41" s="231"/>
      <c r="B41" s="30" t="s">
        <v>67</v>
      </c>
      <c r="C41" s="82" t="s">
        <v>148</v>
      </c>
      <c r="D41" s="82" t="s">
        <v>148</v>
      </c>
      <c r="E41" s="82" t="s">
        <v>148</v>
      </c>
      <c r="F41" s="82" t="s">
        <v>148</v>
      </c>
      <c r="G41" s="82" t="s">
        <v>148</v>
      </c>
      <c r="H41" s="82" t="s">
        <v>148</v>
      </c>
      <c r="I41" s="82" t="s">
        <v>148</v>
      </c>
    </row>
    <row r="42" spans="1:9" ht="15.75" x14ac:dyDescent="0.25">
      <c r="A42" s="231"/>
      <c r="B42" s="30" t="s">
        <v>28</v>
      </c>
      <c r="C42" s="82" t="s">
        <v>148</v>
      </c>
      <c r="D42" s="82" t="s">
        <v>148</v>
      </c>
      <c r="E42" s="82" t="s">
        <v>148</v>
      </c>
      <c r="F42" s="82" t="s">
        <v>148</v>
      </c>
      <c r="G42" s="82" t="s">
        <v>148</v>
      </c>
      <c r="H42" s="82" t="s">
        <v>148</v>
      </c>
      <c r="I42" s="82" t="s">
        <v>148</v>
      </c>
    </row>
    <row r="43" spans="1:9" ht="15.75" x14ac:dyDescent="0.25">
      <c r="A43" s="231" t="s">
        <v>19</v>
      </c>
      <c r="B43" s="30" t="s">
        <v>66</v>
      </c>
      <c r="C43" s="82">
        <v>25</v>
      </c>
      <c r="D43" s="82">
        <v>105</v>
      </c>
      <c r="E43" s="82">
        <v>112.00000000000001</v>
      </c>
      <c r="F43" s="82">
        <v>140</v>
      </c>
      <c r="G43" s="82">
        <v>178</v>
      </c>
      <c r="H43" s="82">
        <v>61</v>
      </c>
      <c r="I43" s="82">
        <f t="shared" ref="I43:I60" si="2">SUM(C43:H43)</f>
        <v>621</v>
      </c>
    </row>
    <row r="44" spans="1:9" ht="15.75" x14ac:dyDescent="0.25">
      <c r="A44" s="231"/>
      <c r="B44" s="30" t="s">
        <v>67</v>
      </c>
      <c r="C44" s="82">
        <v>35</v>
      </c>
      <c r="D44" s="82">
        <v>92</v>
      </c>
      <c r="E44" s="82">
        <v>113</v>
      </c>
      <c r="F44" s="82">
        <v>122</v>
      </c>
      <c r="G44" s="82">
        <v>193</v>
      </c>
      <c r="H44" s="82">
        <v>35</v>
      </c>
      <c r="I44" s="82">
        <f t="shared" si="2"/>
        <v>590</v>
      </c>
    </row>
    <row r="45" spans="1:9" ht="15.75" x14ac:dyDescent="0.25">
      <c r="A45" s="231"/>
      <c r="B45" s="30" t="s">
        <v>28</v>
      </c>
      <c r="C45" s="82">
        <v>60</v>
      </c>
      <c r="D45" s="82">
        <v>197</v>
      </c>
      <c r="E45" s="82">
        <v>225</v>
      </c>
      <c r="F45" s="82">
        <v>262</v>
      </c>
      <c r="G45" s="82">
        <v>371</v>
      </c>
      <c r="H45" s="82">
        <v>96.000000000000014</v>
      </c>
      <c r="I45" s="82">
        <f t="shared" si="2"/>
        <v>1211</v>
      </c>
    </row>
    <row r="46" spans="1:9" ht="15.75" x14ac:dyDescent="0.25">
      <c r="A46" s="231" t="s">
        <v>20</v>
      </c>
      <c r="B46" s="30" t="s">
        <v>66</v>
      </c>
      <c r="C46" s="82">
        <v>14.000000000000002</v>
      </c>
      <c r="D46" s="82">
        <v>71</v>
      </c>
      <c r="E46" s="82">
        <v>95</v>
      </c>
      <c r="F46" s="82">
        <v>145.00000000000003</v>
      </c>
      <c r="G46" s="82">
        <v>154</v>
      </c>
      <c r="H46" s="82">
        <v>11</v>
      </c>
      <c r="I46" s="82">
        <f t="shared" si="2"/>
        <v>490</v>
      </c>
    </row>
    <row r="47" spans="1:9" ht="15.75" x14ac:dyDescent="0.25">
      <c r="A47" s="231"/>
      <c r="B47" s="30" t="s">
        <v>67</v>
      </c>
      <c r="C47" s="82">
        <v>13</v>
      </c>
      <c r="D47" s="82">
        <v>54</v>
      </c>
      <c r="E47" s="82">
        <v>91.000000000000014</v>
      </c>
      <c r="F47" s="82">
        <v>146</v>
      </c>
      <c r="G47" s="82">
        <v>130</v>
      </c>
      <c r="H47" s="82">
        <v>12</v>
      </c>
      <c r="I47" s="82">
        <f t="shared" si="2"/>
        <v>446</v>
      </c>
    </row>
    <row r="48" spans="1:9" ht="15.75" x14ac:dyDescent="0.25">
      <c r="A48" s="231"/>
      <c r="B48" s="30" t="s">
        <v>28</v>
      </c>
      <c r="C48" s="82">
        <v>27</v>
      </c>
      <c r="D48" s="82">
        <v>125</v>
      </c>
      <c r="E48" s="82">
        <v>186</v>
      </c>
      <c r="F48" s="82">
        <v>291</v>
      </c>
      <c r="G48" s="82">
        <v>284</v>
      </c>
      <c r="H48" s="82">
        <v>23.000000000000004</v>
      </c>
      <c r="I48" s="82">
        <f t="shared" si="2"/>
        <v>936</v>
      </c>
    </row>
    <row r="49" spans="1:9" ht="15.75" x14ac:dyDescent="0.25">
      <c r="A49" s="231" t="s">
        <v>21</v>
      </c>
      <c r="B49" s="30" t="s">
        <v>66</v>
      </c>
      <c r="C49" s="82">
        <v>9</v>
      </c>
      <c r="D49" s="82">
        <v>11</v>
      </c>
      <c r="E49" s="82">
        <v>26</v>
      </c>
      <c r="F49" s="82">
        <v>18</v>
      </c>
      <c r="G49" s="82">
        <v>11</v>
      </c>
      <c r="H49" s="82">
        <v>0</v>
      </c>
      <c r="I49" s="82">
        <f t="shared" si="2"/>
        <v>75</v>
      </c>
    </row>
    <row r="50" spans="1:9" ht="15.75" x14ac:dyDescent="0.25">
      <c r="A50" s="231"/>
      <c r="B50" s="30" t="s">
        <v>67</v>
      </c>
      <c r="C50" s="82">
        <v>14</v>
      </c>
      <c r="D50" s="82">
        <v>15</v>
      </c>
      <c r="E50" s="82">
        <v>18</v>
      </c>
      <c r="F50" s="82">
        <v>9</v>
      </c>
      <c r="G50" s="82">
        <v>9</v>
      </c>
      <c r="H50" s="82">
        <v>0</v>
      </c>
      <c r="I50" s="82">
        <f t="shared" si="2"/>
        <v>65</v>
      </c>
    </row>
    <row r="51" spans="1:9" ht="15.75" x14ac:dyDescent="0.25">
      <c r="A51" s="231"/>
      <c r="B51" s="30" t="s">
        <v>28</v>
      </c>
      <c r="C51" s="82">
        <v>23</v>
      </c>
      <c r="D51" s="82">
        <v>26</v>
      </c>
      <c r="E51" s="82">
        <v>44</v>
      </c>
      <c r="F51" s="82">
        <v>27</v>
      </c>
      <c r="G51" s="82">
        <v>20</v>
      </c>
      <c r="H51" s="82">
        <v>0</v>
      </c>
      <c r="I51" s="82">
        <f t="shared" si="2"/>
        <v>140</v>
      </c>
    </row>
    <row r="52" spans="1:9" ht="15.75" x14ac:dyDescent="0.25">
      <c r="A52" s="232" t="s">
        <v>22</v>
      </c>
      <c r="B52" s="30" t="s">
        <v>66</v>
      </c>
      <c r="C52" s="82">
        <v>1</v>
      </c>
      <c r="D52" s="82">
        <v>38</v>
      </c>
      <c r="E52" s="82">
        <v>99.000000000000014</v>
      </c>
      <c r="F52" s="82">
        <v>186</v>
      </c>
      <c r="G52" s="82">
        <v>149</v>
      </c>
      <c r="H52" s="82">
        <v>79</v>
      </c>
      <c r="I52" s="82">
        <f t="shared" si="2"/>
        <v>552</v>
      </c>
    </row>
    <row r="53" spans="1:9" ht="15.75" x14ac:dyDescent="0.25">
      <c r="A53" s="232"/>
      <c r="B53" s="30" t="s">
        <v>67</v>
      </c>
      <c r="C53" s="82">
        <v>10.000000000000002</v>
      </c>
      <c r="D53" s="82">
        <v>58</v>
      </c>
      <c r="E53" s="82">
        <v>130</v>
      </c>
      <c r="F53" s="82">
        <v>195</v>
      </c>
      <c r="G53" s="82">
        <v>171</v>
      </c>
      <c r="H53" s="82">
        <v>93</v>
      </c>
      <c r="I53" s="82">
        <f t="shared" si="2"/>
        <v>657</v>
      </c>
    </row>
    <row r="54" spans="1:9" ht="15.75" x14ac:dyDescent="0.25">
      <c r="A54" s="232"/>
      <c r="B54" s="30" t="s">
        <v>28</v>
      </c>
      <c r="C54" s="82">
        <v>11</v>
      </c>
      <c r="D54" s="82">
        <v>96.000000000000028</v>
      </c>
      <c r="E54" s="82">
        <v>229.00000000000003</v>
      </c>
      <c r="F54" s="82">
        <v>381</v>
      </c>
      <c r="G54" s="82">
        <v>320</v>
      </c>
      <c r="H54" s="82">
        <v>172.00000000000003</v>
      </c>
      <c r="I54" s="82">
        <f t="shared" si="2"/>
        <v>1209</v>
      </c>
    </row>
    <row r="55" spans="1:9" ht="15.75" x14ac:dyDescent="0.25">
      <c r="A55" s="231" t="s">
        <v>23</v>
      </c>
      <c r="B55" s="30" t="s">
        <v>66</v>
      </c>
      <c r="C55" s="82">
        <v>6</v>
      </c>
      <c r="D55" s="82">
        <v>25</v>
      </c>
      <c r="E55" s="82">
        <v>16.000000000000004</v>
      </c>
      <c r="F55" s="82">
        <v>21</v>
      </c>
      <c r="G55" s="82">
        <v>19</v>
      </c>
      <c r="H55" s="82">
        <v>0</v>
      </c>
      <c r="I55" s="82">
        <f t="shared" si="2"/>
        <v>87</v>
      </c>
    </row>
    <row r="56" spans="1:9" ht="15.75" x14ac:dyDescent="0.25">
      <c r="A56" s="231"/>
      <c r="B56" s="30" t="s">
        <v>67</v>
      </c>
      <c r="C56" s="82">
        <v>5</v>
      </c>
      <c r="D56" s="82">
        <v>19</v>
      </c>
      <c r="E56" s="82">
        <v>25</v>
      </c>
      <c r="F56" s="82">
        <v>24</v>
      </c>
      <c r="G56" s="82">
        <v>10</v>
      </c>
      <c r="H56" s="82">
        <v>0</v>
      </c>
      <c r="I56" s="82">
        <f t="shared" si="2"/>
        <v>83</v>
      </c>
    </row>
    <row r="57" spans="1:9" ht="15.75" x14ac:dyDescent="0.25">
      <c r="A57" s="231"/>
      <c r="B57" s="30" t="s">
        <v>28</v>
      </c>
      <c r="C57" s="82">
        <v>11</v>
      </c>
      <c r="D57" s="82">
        <v>44</v>
      </c>
      <c r="E57" s="82">
        <v>41</v>
      </c>
      <c r="F57" s="82">
        <v>45</v>
      </c>
      <c r="G57" s="82">
        <v>29</v>
      </c>
      <c r="H57" s="82">
        <v>0</v>
      </c>
      <c r="I57" s="82">
        <f t="shared" si="2"/>
        <v>170</v>
      </c>
    </row>
    <row r="58" spans="1:9" ht="15.75" x14ac:dyDescent="0.25">
      <c r="A58" s="231" t="s">
        <v>24</v>
      </c>
      <c r="B58" s="30" t="s">
        <v>66</v>
      </c>
      <c r="C58" s="82">
        <v>12</v>
      </c>
      <c r="D58" s="82">
        <v>116</v>
      </c>
      <c r="E58" s="82">
        <v>184.00000000000003</v>
      </c>
      <c r="F58" s="82">
        <v>205.00000000000003</v>
      </c>
      <c r="G58" s="82">
        <v>143</v>
      </c>
      <c r="H58" s="82">
        <v>1</v>
      </c>
      <c r="I58" s="82">
        <f t="shared" si="2"/>
        <v>661</v>
      </c>
    </row>
    <row r="59" spans="1:9" ht="15.75" x14ac:dyDescent="0.25">
      <c r="A59" s="231"/>
      <c r="B59" s="30" t="s">
        <v>67</v>
      </c>
      <c r="C59" s="82">
        <v>16</v>
      </c>
      <c r="D59" s="82">
        <v>121</v>
      </c>
      <c r="E59" s="82">
        <v>159</v>
      </c>
      <c r="F59" s="82">
        <v>210.00000000000003</v>
      </c>
      <c r="G59" s="82">
        <v>117</v>
      </c>
      <c r="H59" s="82">
        <v>0</v>
      </c>
      <c r="I59" s="82">
        <f t="shared" si="2"/>
        <v>623</v>
      </c>
    </row>
    <row r="60" spans="1:9" ht="16.5" thickBot="1" x14ac:dyDescent="0.3">
      <c r="A60" s="215"/>
      <c r="B60" s="195" t="s">
        <v>28</v>
      </c>
      <c r="C60" s="289">
        <v>28.000000000000011</v>
      </c>
      <c r="D60" s="289">
        <v>237</v>
      </c>
      <c r="E60" s="289">
        <v>343</v>
      </c>
      <c r="F60" s="289">
        <v>414.99999999999989</v>
      </c>
      <c r="G60" s="289">
        <v>260</v>
      </c>
      <c r="H60" s="289">
        <v>1</v>
      </c>
      <c r="I60" s="289">
        <f t="shared" si="2"/>
        <v>1284</v>
      </c>
    </row>
    <row r="61" spans="1:9" ht="16.5" thickTop="1" x14ac:dyDescent="0.25">
      <c r="A61" s="233" t="s">
        <v>4</v>
      </c>
      <c r="B61" s="197" t="s">
        <v>66</v>
      </c>
      <c r="C61" s="81">
        <f t="shared" ref="C61:I62" si="3">SUM(C58,C55,C52,C49,C46,C43,C28,C25,C22,C19,C13,C16,C40,C10,C7)</f>
        <v>303.00000000000011</v>
      </c>
      <c r="D61" s="81">
        <f t="shared" si="3"/>
        <v>2403.9999999999991</v>
      </c>
      <c r="E61" s="81">
        <f t="shared" si="3"/>
        <v>3373.9999999999991</v>
      </c>
      <c r="F61" s="81">
        <f t="shared" si="3"/>
        <v>3727.9999999999995</v>
      </c>
      <c r="G61" s="81">
        <f t="shared" si="3"/>
        <v>2871.9999999999995</v>
      </c>
      <c r="H61" s="81">
        <f t="shared" si="3"/>
        <v>398</v>
      </c>
      <c r="I61" s="81">
        <f t="shared" si="3"/>
        <v>13078.999999999998</v>
      </c>
    </row>
    <row r="62" spans="1:9" ht="15.75" x14ac:dyDescent="0.25">
      <c r="A62" s="231"/>
      <c r="B62" s="196" t="s">
        <v>67</v>
      </c>
      <c r="C62" s="82">
        <f t="shared" si="3"/>
        <v>385.00000000000006</v>
      </c>
      <c r="D62" s="82">
        <f t="shared" si="3"/>
        <v>2646.9999999999995</v>
      </c>
      <c r="E62" s="82">
        <f t="shared" si="3"/>
        <v>3591</v>
      </c>
      <c r="F62" s="82">
        <f t="shared" si="3"/>
        <v>3913.9999999999991</v>
      </c>
      <c r="G62" s="82">
        <f t="shared" si="3"/>
        <v>2965.9999999999991</v>
      </c>
      <c r="H62" s="82">
        <f t="shared" si="3"/>
        <v>373.00000000000011</v>
      </c>
      <c r="I62" s="82">
        <f t="shared" si="3"/>
        <v>13875.999999999996</v>
      </c>
    </row>
    <row r="63" spans="1:9" ht="22.5" customHeight="1" thickBot="1" x14ac:dyDescent="0.3">
      <c r="A63" s="234"/>
      <c r="B63" s="198" t="s">
        <v>28</v>
      </c>
      <c r="C63" s="83">
        <f t="shared" ref="C63:I63" si="4">SUM(C61:C62)</f>
        <v>688.00000000000023</v>
      </c>
      <c r="D63" s="83">
        <f t="shared" si="4"/>
        <v>5050.9999999999982</v>
      </c>
      <c r="E63" s="83">
        <f t="shared" si="4"/>
        <v>6964.9999999999991</v>
      </c>
      <c r="F63" s="83">
        <f t="shared" si="4"/>
        <v>7641.9999999999982</v>
      </c>
      <c r="G63" s="83">
        <f t="shared" si="4"/>
        <v>5837.9999999999982</v>
      </c>
      <c r="H63" s="83">
        <f t="shared" si="4"/>
        <v>771.00000000000011</v>
      </c>
      <c r="I63" s="83">
        <f t="shared" si="4"/>
        <v>26954.999999999993</v>
      </c>
    </row>
    <row r="64" spans="1:9" ht="15.75" thickTop="1" x14ac:dyDescent="0.25"/>
  </sheetData>
  <mergeCells count="28">
    <mergeCell ref="A22:A24"/>
    <mergeCell ref="A1:I1"/>
    <mergeCell ref="A2:I2"/>
    <mergeCell ref="B4:B5"/>
    <mergeCell ref="C4:H4"/>
    <mergeCell ref="I4:I5"/>
    <mergeCell ref="A7:A9"/>
    <mergeCell ref="A10:A12"/>
    <mergeCell ref="A13:A15"/>
    <mergeCell ref="A16:A18"/>
    <mergeCell ref="A19:A21"/>
    <mergeCell ref="A3:I3"/>
    <mergeCell ref="A4:A6"/>
    <mergeCell ref="C37:H37"/>
    <mergeCell ref="I37:I38"/>
    <mergeCell ref="A25:A27"/>
    <mergeCell ref="A28:A30"/>
    <mergeCell ref="A43:A45"/>
    <mergeCell ref="A36:I36"/>
    <mergeCell ref="A40:A42"/>
    <mergeCell ref="A61:A63"/>
    <mergeCell ref="A55:A57"/>
    <mergeCell ref="A58:A60"/>
    <mergeCell ref="A37:A38"/>
    <mergeCell ref="B37:B38"/>
    <mergeCell ref="A46:A48"/>
    <mergeCell ref="A49:A51"/>
    <mergeCell ref="A52:A54"/>
  </mergeCells>
  <printOptions horizontalCentered="1"/>
  <pageMargins left="1" right="1" top="1" bottom="0.5" header="1.5" footer="1"/>
  <pageSetup paperSize="9" scale="90" firstPageNumber="21" orientation="landscape" useFirstPageNumber="1" horizontalDpi="300" verticalDpi="300" r:id="rId1"/>
  <headerFooter>
    <oddFooter>&amp;C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G17"/>
  <sheetViews>
    <sheetView rightToLeft="1" view="pageBreakPreview" zoomScaleSheetLayoutView="100" workbookViewId="0">
      <selection activeCell="A10" sqref="A10:XFD10"/>
    </sheetView>
  </sheetViews>
  <sheetFormatPr defaultRowHeight="15" x14ac:dyDescent="0.25"/>
  <cols>
    <col min="1" max="1" width="26.28515625" customWidth="1"/>
    <col min="2" max="2" width="15" customWidth="1"/>
    <col min="3" max="3" width="14.28515625" customWidth="1"/>
    <col min="4" max="4" width="13.28515625" customWidth="1"/>
    <col min="5" max="5" width="14" customWidth="1"/>
    <col min="6" max="6" width="14.85546875" customWidth="1"/>
  </cols>
  <sheetData>
    <row r="1" spans="1:7" ht="21.75" customHeight="1" x14ac:dyDescent="0.25">
      <c r="A1" s="204"/>
      <c r="B1" s="204"/>
      <c r="C1" s="204"/>
      <c r="D1" s="204"/>
      <c r="E1" s="204"/>
      <c r="F1" s="204"/>
      <c r="G1" s="6"/>
    </row>
    <row r="2" spans="1:7" ht="21.75" customHeight="1" x14ac:dyDescent="0.25">
      <c r="A2" s="205" t="s">
        <v>180</v>
      </c>
      <c r="B2" s="205"/>
      <c r="C2" s="205"/>
      <c r="D2" s="205"/>
      <c r="E2" s="205"/>
      <c r="F2" s="205"/>
      <c r="G2" s="6"/>
    </row>
    <row r="3" spans="1:7" ht="21.75" customHeight="1" thickBot="1" x14ac:dyDescent="0.3">
      <c r="A3" s="206" t="s">
        <v>212</v>
      </c>
      <c r="B3" s="206"/>
      <c r="C3" s="206"/>
      <c r="D3" s="206"/>
      <c r="E3" s="206"/>
      <c r="F3" s="206"/>
      <c r="G3" s="6"/>
    </row>
    <row r="4" spans="1:7" ht="15.75" thickTop="1" x14ac:dyDescent="0.25">
      <c r="A4" s="199" t="s">
        <v>0</v>
      </c>
      <c r="B4" s="218" t="s">
        <v>71</v>
      </c>
      <c r="C4" s="218" t="s">
        <v>72</v>
      </c>
      <c r="D4" s="218" t="s">
        <v>73</v>
      </c>
      <c r="E4" s="218" t="s">
        <v>145</v>
      </c>
      <c r="F4" s="218" t="s">
        <v>4</v>
      </c>
    </row>
    <row r="5" spans="1:7" ht="14.25" customHeight="1" thickBot="1" x14ac:dyDescent="0.3">
      <c r="A5" s="219"/>
      <c r="B5" s="221"/>
      <c r="C5" s="221"/>
      <c r="D5" s="221"/>
      <c r="E5" s="221"/>
      <c r="F5" s="221"/>
    </row>
    <row r="6" spans="1:7" ht="24" customHeight="1" thickTop="1" x14ac:dyDescent="0.25">
      <c r="A6" s="40" t="s">
        <v>5</v>
      </c>
      <c r="B6" s="38">
        <v>1643</v>
      </c>
      <c r="C6" s="38">
        <v>13</v>
      </c>
      <c r="D6" s="38">
        <v>109</v>
      </c>
      <c r="E6" s="38">
        <v>3</v>
      </c>
      <c r="F6" s="38">
        <f t="shared" ref="F6:F11" si="0">SUM(B6:E6)</f>
        <v>1768</v>
      </c>
    </row>
    <row r="7" spans="1:7" ht="24" customHeight="1" x14ac:dyDescent="0.25">
      <c r="A7" s="41" t="s">
        <v>6</v>
      </c>
      <c r="B7" s="31">
        <v>4004.9999999999995</v>
      </c>
      <c r="C7" s="31">
        <v>199.0000000000002</v>
      </c>
      <c r="D7" s="31">
        <v>62</v>
      </c>
      <c r="E7" s="31">
        <v>20</v>
      </c>
      <c r="F7" s="31">
        <f t="shared" si="0"/>
        <v>4286</v>
      </c>
    </row>
    <row r="8" spans="1:7" ht="24" customHeight="1" x14ac:dyDescent="0.25">
      <c r="A8" s="41" t="s">
        <v>7</v>
      </c>
      <c r="B8" s="31">
        <v>30</v>
      </c>
      <c r="C8" s="31">
        <v>0</v>
      </c>
      <c r="D8" s="31">
        <v>0</v>
      </c>
      <c r="E8" s="31">
        <v>0</v>
      </c>
      <c r="F8" s="31">
        <f t="shared" si="0"/>
        <v>30</v>
      </c>
    </row>
    <row r="9" spans="1:7" ht="24" customHeight="1" x14ac:dyDescent="0.25">
      <c r="A9" s="41" t="s">
        <v>158</v>
      </c>
      <c r="B9" s="31">
        <v>14950.000000000011</v>
      </c>
      <c r="C9" s="31">
        <v>1172.0000000000011</v>
      </c>
      <c r="D9" s="31">
        <v>2843.9999999999964</v>
      </c>
      <c r="E9" s="31">
        <v>588</v>
      </c>
      <c r="F9" s="31">
        <f t="shared" si="0"/>
        <v>19554.000000000007</v>
      </c>
    </row>
    <row r="10" spans="1:7" ht="24" customHeight="1" x14ac:dyDescent="0.25">
      <c r="A10" s="41" t="s">
        <v>43</v>
      </c>
      <c r="B10" s="31">
        <v>25</v>
      </c>
      <c r="C10" s="31">
        <v>0</v>
      </c>
      <c r="D10" s="31">
        <v>0</v>
      </c>
      <c r="E10" s="31">
        <v>0</v>
      </c>
      <c r="F10" s="31">
        <f t="shared" si="0"/>
        <v>25</v>
      </c>
    </row>
    <row r="11" spans="1:7" ht="24" customHeight="1" thickBot="1" x14ac:dyDescent="0.3">
      <c r="A11" s="42" t="s">
        <v>58</v>
      </c>
      <c r="B11" s="39">
        <v>376</v>
      </c>
      <c r="C11" s="39">
        <v>10</v>
      </c>
      <c r="D11" s="39">
        <v>189</v>
      </c>
      <c r="E11" s="39">
        <v>5</v>
      </c>
      <c r="F11" s="39">
        <f t="shared" si="0"/>
        <v>580</v>
      </c>
    </row>
    <row r="12" spans="1:7" ht="24" customHeight="1" thickTop="1" thickBot="1" x14ac:dyDescent="0.3">
      <c r="A12" s="43" t="s">
        <v>4</v>
      </c>
      <c r="B12" s="37">
        <f>SUM(B6:B11)</f>
        <v>21029.000000000011</v>
      </c>
      <c r="C12" s="37">
        <f>SUM(C6:C11)</f>
        <v>1394.0000000000014</v>
      </c>
      <c r="D12" s="37">
        <f>SUM(D6:D11)</f>
        <v>3203.9999999999964</v>
      </c>
      <c r="E12" s="37">
        <f>SUM(E6:E11)</f>
        <v>616</v>
      </c>
      <c r="F12" s="37">
        <f>SUM(F6:F11)</f>
        <v>26243.000000000007</v>
      </c>
    </row>
    <row r="13" spans="1:7" ht="24" customHeight="1" thickTop="1" x14ac:dyDescent="0.25">
      <c r="A13" s="240" t="s">
        <v>146</v>
      </c>
      <c r="B13" s="240"/>
      <c r="C13" s="240"/>
      <c r="D13" s="240"/>
      <c r="E13" s="240"/>
      <c r="F13" s="240"/>
    </row>
    <row r="14" spans="1:7" ht="24" customHeight="1" x14ac:dyDescent="0.25"/>
    <row r="15" spans="1:7" ht="24" customHeight="1" x14ac:dyDescent="0.25"/>
    <row r="16" spans="1:7" ht="24" customHeight="1" x14ac:dyDescent="0.25"/>
    <row r="17" ht="24" customHeight="1" x14ac:dyDescent="0.25"/>
  </sheetData>
  <mergeCells count="10">
    <mergeCell ref="A1:F1"/>
    <mergeCell ref="A2:F2"/>
    <mergeCell ref="A13:F13"/>
    <mergeCell ref="A3:F3"/>
    <mergeCell ref="A4:A5"/>
    <mergeCell ref="B4:B5"/>
    <mergeCell ref="C4:C5"/>
    <mergeCell ref="D4:D5"/>
    <mergeCell ref="E4:E5"/>
    <mergeCell ref="F4:F5"/>
  </mergeCells>
  <printOptions horizontalCentered="1"/>
  <pageMargins left="1" right="1" top="1.5" bottom="1" header="1.5" footer="1"/>
  <pageSetup paperSize="9" firstPageNumber="23" orientation="landscape" useFirstPageNumber="1" horizontalDpi="300" verticalDpi="300" r:id="rId1"/>
  <headerFooter>
    <oddFooter>&amp;C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F22"/>
  <sheetViews>
    <sheetView rightToLeft="1" view="pageBreakPreview" zoomScaleSheetLayoutView="100" workbookViewId="0">
      <selection activeCell="E28" sqref="E28"/>
    </sheetView>
  </sheetViews>
  <sheetFormatPr defaultRowHeight="15" x14ac:dyDescent="0.25"/>
  <cols>
    <col min="1" max="1" width="16.5703125" customWidth="1"/>
    <col min="2" max="6" width="17.42578125" customWidth="1"/>
  </cols>
  <sheetData>
    <row r="1" spans="1:6" ht="18.75" x14ac:dyDescent="0.25">
      <c r="A1" s="204"/>
      <c r="B1" s="204"/>
      <c r="C1" s="204"/>
      <c r="D1" s="204"/>
      <c r="E1" s="204"/>
      <c r="F1" s="204"/>
    </row>
    <row r="2" spans="1:6" ht="18.75" x14ac:dyDescent="0.25">
      <c r="A2" s="205" t="s">
        <v>181</v>
      </c>
      <c r="B2" s="205"/>
      <c r="C2" s="205"/>
      <c r="D2" s="205"/>
      <c r="E2" s="205"/>
      <c r="F2" s="205"/>
    </row>
    <row r="3" spans="1:6" ht="19.5" thickBot="1" x14ac:dyDescent="0.3">
      <c r="A3" s="206" t="s">
        <v>213</v>
      </c>
      <c r="B3" s="206"/>
      <c r="C3" s="206"/>
      <c r="D3" s="206"/>
      <c r="E3" s="206"/>
      <c r="F3" s="206"/>
    </row>
    <row r="4" spans="1:6" ht="22.5" customHeight="1" thickTop="1" x14ac:dyDescent="0.25">
      <c r="A4" s="211" t="s">
        <v>9</v>
      </c>
      <c r="B4" s="34" t="s">
        <v>71</v>
      </c>
      <c r="C4" s="34" t="s">
        <v>72</v>
      </c>
      <c r="D4" s="34" t="s">
        <v>73</v>
      </c>
      <c r="E4" s="34" t="s">
        <v>58</v>
      </c>
      <c r="F4" s="165" t="s">
        <v>4</v>
      </c>
    </row>
    <row r="5" spans="1:6" ht="3" customHeight="1" thickBot="1" x14ac:dyDescent="0.3">
      <c r="A5" s="212"/>
      <c r="B5" s="36"/>
      <c r="C5" s="36"/>
      <c r="D5" s="36"/>
      <c r="E5" s="36"/>
      <c r="F5" s="36"/>
    </row>
    <row r="6" spans="1:6" ht="16.5" thickTop="1" x14ac:dyDescent="0.25">
      <c r="A6" s="40" t="s">
        <v>10</v>
      </c>
      <c r="B6" s="38" t="s">
        <v>148</v>
      </c>
      <c r="C6" s="38" t="s">
        <v>148</v>
      </c>
      <c r="D6" s="38" t="s">
        <v>148</v>
      </c>
      <c r="E6" s="38" t="s">
        <v>148</v>
      </c>
      <c r="F6" s="38" t="s">
        <v>148</v>
      </c>
    </row>
    <row r="7" spans="1:6" ht="15.75" x14ac:dyDescent="0.25">
      <c r="A7" s="41" t="s">
        <v>11</v>
      </c>
      <c r="B7" s="31">
        <v>823</v>
      </c>
      <c r="C7" s="31">
        <v>35</v>
      </c>
      <c r="D7" s="31">
        <v>55</v>
      </c>
      <c r="E7" s="31">
        <v>3</v>
      </c>
      <c r="F7" s="31">
        <f>SUM(B7:E7)</f>
        <v>916</v>
      </c>
    </row>
    <row r="8" spans="1:6" ht="15.75" x14ac:dyDescent="0.25">
      <c r="A8" s="41" t="s">
        <v>12</v>
      </c>
      <c r="B8" s="31">
        <v>72</v>
      </c>
      <c r="C8" s="31">
        <v>7</v>
      </c>
      <c r="D8" s="31">
        <v>35</v>
      </c>
      <c r="E8" s="31">
        <v>0</v>
      </c>
      <c r="F8" s="31">
        <f>SUM(B8:E8)</f>
        <v>114</v>
      </c>
    </row>
    <row r="9" spans="1:6" ht="15.75" x14ac:dyDescent="0.25">
      <c r="A9" s="41" t="s">
        <v>13</v>
      </c>
      <c r="B9" s="31"/>
      <c r="C9" s="31"/>
      <c r="D9" s="31"/>
      <c r="E9" s="31"/>
      <c r="F9" s="31" t="s">
        <v>148</v>
      </c>
    </row>
    <row r="10" spans="1:6" ht="15.75" x14ac:dyDescent="0.25">
      <c r="A10" s="41" t="s">
        <v>14</v>
      </c>
      <c r="B10" s="31">
        <v>12908.000000000002</v>
      </c>
      <c r="C10" s="31">
        <v>1213.9999999999995</v>
      </c>
      <c r="D10" s="31">
        <v>1802.0000000000014</v>
      </c>
      <c r="E10" s="31">
        <v>564.00000000000023</v>
      </c>
      <c r="F10" s="31">
        <f>SUM(B10:E10)</f>
        <v>16488.000000000004</v>
      </c>
    </row>
    <row r="11" spans="1:6" ht="15.75" x14ac:dyDescent="0.25">
      <c r="A11" s="41" t="s">
        <v>15</v>
      </c>
      <c r="B11" s="31">
        <v>2769.0000000000005</v>
      </c>
      <c r="C11" s="31">
        <v>90</v>
      </c>
      <c r="D11" s="31">
        <v>562</v>
      </c>
      <c r="E11" s="31">
        <v>2</v>
      </c>
      <c r="F11" s="31">
        <f>SUM(B11:E11)</f>
        <v>3423.0000000000005</v>
      </c>
    </row>
    <row r="12" spans="1:6" ht="15.75" x14ac:dyDescent="0.25">
      <c r="A12" s="41" t="s">
        <v>16</v>
      </c>
      <c r="B12" s="31">
        <v>124.00000000000001</v>
      </c>
      <c r="C12" s="31">
        <v>5</v>
      </c>
      <c r="D12" s="31">
        <v>0</v>
      </c>
      <c r="E12" s="31">
        <v>0</v>
      </c>
      <c r="F12" s="31">
        <f>SUM(B12:E12)</f>
        <v>129</v>
      </c>
    </row>
    <row r="13" spans="1:6" ht="15.75" x14ac:dyDescent="0.25">
      <c r="A13" s="41" t="s">
        <v>17</v>
      </c>
      <c r="B13" s="31">
        <v>436.00000000000011</v>
      </c>
      <c r="C13" s="31">
        <v>5.0000000000000009</v>
      </c>
      <c r="D13" s="31">
        <v>11</v>
      </c>
      <c r="E13" s="31">
        <v>0</v>
      </c>
      <c r="F13" s="31">
        <f>SUM(B13:E13)</f>
        <v>452.00000000000011</v>
      </c>
    </row>
    <row r="14" spans="1:6" ht="15.75" x14ac:dyDescent="0.25">
      <c r="A14" s="41" t="s">
        <v>18</v>
      </c>
      <c r="B14" s="31"/>
      <c r="C14" s="31"/>
      <c r="D14" s="31"/>
      <c r="E14" s="31"/>
      <c r="F14" s="31" t="s">
        <v>148</v>
      </c>
    </row>
    <row r="15" spans="1:6" ht="15.75" x14ac:dyDescent="0.25">
      <c r="A15" s="41" t="s">
        <v>19</v>
      </c>
      <c r="B15" s="31">
        <v>950.00000000000011</v>
      </c>
      <c r="C15" s="31">
        <v>0</v>
      </c>
      <c r="D15" s="31">
        <v>0</v>
      </c>
      <c r="E15" s="31">
        <v>39</v>
      </c>
      <c r="F15" s="31">
        <f t="shared" ref="F15:F20" si="0">SUM(B15:E15)</f>
        <v>989.00000000000011</v>
      </c>
    </row>
    <row r="16" spans="1:6" ht="15.75" x14ac:dyDescent="0.25">
      <c r="A16" s="41" t="s">
        <v>20</v>
      </c>
      <c r="B16" s="31">
        <v>682</v>
      </c>
      <c r="C16" s="31">
        <v>9</v>
      </c>
      <c r="D16" s="31">
        <v>242</v>
      </c>
      <c r="E16" s="31">
        <v>0</v>
      </c>
      <c r="F16" s="31">
        <f t="shared" si="0"/>
        <v>933</v>
      </c>
    </row>
    <row r="17" spans="1:6" ht="15.75" x14ac:dyDescent="0.25">
      <c r="A17" s="41" t="s">
        <v>21</v>
      </c>
      <c r="B17" s="31">
        <v>128</v>
      </c>
      <c r="C17" s="31">
        <v>2</v>
      </c>
      <c r="D17" s="31">
        <v>10</v>
      </c>
      <c r="E17" s="31">
        <v>0</v>
      </c>
      <c r="F17" s="31">
        <f t="shared" si="0"/>
        <v>140</v>
      </c>
    </row>
    <row r="18" spans="1:6" ht="15.75" x14ac:dyDescent="0.25">
      <c r="A18" s="41" t="s">
        <v>22</v>
      </c>
      <c r="B18" s="31">
        <v>905.00000000000011</v>
      </c>
      <c r="C18" s="31">
        <v>12.000000000000002</v>
      </c>
      <c r="D18" s="31">
        <v>288</v>
      </c>
      <c r="E18" s="31">
        <v>0</v>
      </c>
      <c r="F18" s="31">
        <f t="shared" si="0"/>
        <v>1205</v>
      </c>
    </row>
    <row r="19" spans="1:6" ht="15.75" x14ac:dyDescent="0.25">
      <c r="A19" s="41" t="s">
        <v>23</v>
      </c>
      <c r="B19" s="31">
        <v>166</v>
      </c>
      <c r="C19" s="31">
        <v>1.0000000000000002</v>
      </c>
      <c r="D19" s="31">
        <v>0</v>
      </c>
      <c r="E19" s="31">
        <v>3</v>
      </c>
      <c r="F19" s="31">
        <f t="shared" si="0"/>
        <v>170</v>
      </c>
    </row>
    <row r="20" spans="1:6" ht="16.5" thickBot="1" x14ac:dyDescent="0.3">
      <c r="A20" s="42" t="s">
        <v>24</v>
      </c>
      <c r="B20" s="39">
        <v>1065.9999999999998</v>
      </c>
      <c r="C20" s="39">
        <v>14.000000000000002</v>
      </c>
      <c r="D20" s="39">
        <v>199.00000000000006</v>
      </c>
      <c r="E20" s="39">
        <v>5</v>
      </c>
      <c r="F20" s="107">
        <f t="shared" si="0"/>
        <v>1283.9999999999998</v>
      </c>
    </row>
    <row r="21" spans="1:6" ht="17.25" thickTop="1" thickBot="1" x14ac:dyDescent="0.3">
      <c r="A21" s="43" t="s">
        <v>4</v>
      </c>
      <c r="B21" s="37">
        <f>SUM(B6:B20)</f>
        <v>21029.000000000004</v>
      </c>
      <c r="C21" s="37">
        <f>SUM(C6:C20)</f>
        <v>1393.9999999999995</v>
      </c>
      <c r="D21" s="37">
        <f>SUM(D6:D20)</f>
        <v>3204.0000000000014</v>
      </c>
      <c r="E21" s="37">
        <f>SUM(E6:E20)</f>
        <v>616.00000000000023</v>
      </c>
      <c r="F21" s="126">
        <f>SUM(F6:F20)</f>
        <v>26243.000000000004</v>
      </c>
    </row>
    <row r="22" spans="1:6" ht="15.75" thickTop="1" x14ac:dyDescent="0.25"/>
  </sheetData>
  <mergeCells count="4">
    <mergeCell ref="A1:F1"/>
    <mergeCell ref="A2:F2"/>
    <mergeCell ref="A3:F3"/>
    <mergeCell ref="A4:A5"/>
  </mergeCells>
  <printOptions horizontalCentered="1"/>
  <pageMargins left="1" right="1" top="1.5" bottom="1" header="1.5" footer="1"/>
  <pageSetup paperSize="9" firstPageNumber="24" orientation="landscape" useFirstPageNumber="1" horizontalDpi="300" verticalDpi="300" r:id="rId1"/>
  <headerFooter>
    <oddFooter>&amp;C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G14"/>
  <sheetViews>
    <sheetView rightToLeft="1" view="pageBreakPreview" zoomScaleSheetLayoutView="100" workbookViewId="0">
      <selection activeCell="F20" sqref="F20"/>
    </sheetView>
  </sheetViews>
  <sheetFormatPr defaultRowHeight="15" x14ac:dyDescent="0.25"/>
  <cols>
    <col min="1" max="1" width="22.42578125" customWidth="1"/>
    <col min="2" max="7" width="14.28515625" customWidth="1"/>
  </cols>
  <sheetData>
    <row r="1" spans="1:7" ht="24" customHeight="1" x14ac:dyDescent="0.25">
      <c r="A1" s="204"/>
      <c r="B1" s="204"/>
      <c r="C1" s="204"/>
      <c r="D1" s="204"/>
      <c r="E1" s="204"/>
      <c r="F1" s="204"/>
      <c r="G1" s="204"/>
    </row>
    <row r="2" spans="1:7" ht="32.25" customHeight="1" x14ac:dyDescent="0.25">
      <c r="A2" s="205" t="s">
        <v>182</v>
      </c>
      <c r="B2" s="205"/>
      <c r="C2" s="205"/>
      <c r="D2" s="205"/>
      <c r="E2" s="205"/>
      <c r="F2" s="205"/>
      <c r="G2" s="205"/>
    </row>
    <row r="3" spans="1:7" ht="32.25" customHeight="1" thickBot="1" x14ac:dyDescent="0.3">
      <c r="A3" s="206" t="s">
        <v>214</v>
      </c>
      <c r="B3" s="206"/>
      <c r="C3" s="206"/>
      <c r="D3" s="206"/>
      <c r="E3" s="206"/>
      <c r="F3" s="206"/>
      <c r="G3" s="206"/>
    </row>
    <row r="4" spans="1:7" ht="27" customHeight="1" thickTop="1" x14ac:dyDescent="0.25">
      <c r="A4" s="241" t="s">
        <v>0</v>
      </c>
      <c r="B4" s="243" t="s">
        <v>78</v>
      </c>
      <c r="C4" s="243"/>
      <c r="D4" s="243"/>
      <c r="E4" s="243"/>
      <c r="F4" s="243"/>
      <c r="G4" s="243" t="s">
        <v>4</v>
      </c>
    </row>
    <row r="5" spans="1:7" ht="24" customHeight="1" x14ac:dyDescent="0.25">
      <c r="A5" s="242"/>
      <c r="B5" s="149" t="s">
        <v>74</v>
      </c>
      <c r="C5" s="149" t="s">
        <v>77</v>
      </c>
      <c r="D5" s="149" t="s">
        <v>75</v>
      </c>
      <c r="E5" s="149" t="s">
        <v>76</v>
      </c>
      <c r="F5" s="149" t="s">
        <v>58</v>
      </c>
      <c r="G5" s="244"/>
    </row>
    <row r="6" spans="1:7" ht="1.5" customHeight="1" thickBot="1" x14ac:dyDescent="0.3">
      <c r="A6" s="93"/>
      <c r="B6" s="11"/>
      <c r="C6" s="11"/>
      <c r="D6" s="11"/>
      <c r="E6" s="11"/>
      <c r="F6" s="11"/>
      <c r="G6" s="11"/>
    </row>
    <row r="7" spans="1:7" ht="38.1" customHeight="1" thickTop="1" x14ac:dyDescent="0.25">
      <c r="A7" s="89" t="s">
        <v>5</v>
      </c>
      <c r="B7" s="38">
        <v>2824.0000000000005</v>
      </c>
      <c r="C7" s="38">
        <v>328.00000000000006</v>
      </c>
      <c r="D7" s="38">
        <v>4</v>
      </c>
      <c r="E7" s="38">
        <v>14</v>
      </c>
      <c r="F7" s="38">
        <v>122.00000000000001</v>
      </c>
      <c r="G7" s="38">
        <f t="shared" ref="G7:G12" si="0">SUM(B7:F7)</f>
        <v>3292.0000000000005</v>
      </c>
    </row>
    <row r="8" spans="1:7" ht="38.1" customHeight="1" x14ac:dyDescent="0.25">
      <c r="A8" s="90" t="s">
        <v>6</v>
      </c>
      <c r="B8" s="31">
        <v>7706</v>
      </c>
      <c r="C8" s="31">
        <v>8</v>
      </c>
      <c r="D8" s="31">
        <v>26</v>
      </c>
      <c r="E8" s="31">
        <v>78.000000000000028</v>
      </c>
      <c r="F8" s="31">
        <v>231.99999999999986</v>
      </c>
      <c r="G8" s="31">
        <f t="shared" si="0"/>
        <v>8050</v>
      </c>
    </row>
    <row r="9" spans="1:7" ht="38.1" customHeight="1" x14ac:dyDescent="0.25">
      <c r="A9" s="90" t="s">
        <v>7</v>
      </c>
      <c r="B9" s="31">
        <v>60</v>
      </c>
      <c r="C9" s="31">
        <v>0</v>
      </c>
      <c r="D9" s="31">
        <v>0</v>
      </c>
      <c r="E9" s="31">
        <v>0</v>
      </c>
      <c r="F9" s="31">
        <v>0</v>
      </c>
      <c r="G9" s="31">
        <f t="shared" si="0"/>
        <v>60</v>
      </c>
    </row>
    <row r="10" spans="1:7" ht="38.1" customHeight="1" x14ac:dyDescent="0.25">
      <c r="A10" s="90" t="s">
        <v>8</v>
      </c>
      <c r="B10" s="31">
        <v>23569.999999999996</v>
      </c>
      <c r="C10" s="31">
        <v>1283.9999999999998</v>
      </c>
      <c r="D10" s="31">
        <v>633.9999999999992</v>
      </c>
      <c r="E10" s="31">
        <v>5488.0000000000118</v>
      </c>
      <c r="F10" s="31">
        <v>48.000000000000021</v>
      </c>
      <c r="G10" s="31">
        <f t="shared" si="0"/>
        <v>31024.000000000007</v>
      </c>
    </row>
    <row r="11" spans="1:7" ht="38.1" customHeight="1" x14ac:dyDescent="0.25">
      <c r="A11" s="91" t="s">
        <v>43</v>
      </c>
      <c r="B11" s="31">
        <v>44</v>
      </c>
      <c r="C11" s="31">
        <v>0</v>
      </c>
      <c r="D11" s="31">
        <v>6</v>
      </c>
      <c r="E11" s="31">
        <v>0</v>
      </c>
      <c r="F11" s="31">
        <v>0</v>
      </c>
      <c r="G11" s="31">
        <f t="shared" si="0"/>
        <v>50</v>
      </c>
    </row>
    <row r="12" spans="1:7" ht="38.1" customHeight="1" thickBot="1" x14ac:dyDescent="0.3">
      <c r="A12" s="92" t="s">
        <v>58</v>
      </c>
      <c r="B12" s="39">
        <v>642</v>
      </c>
      <c r="C12" s="39">
        <v>68</v>
      </c>
      <c r="D12" s="39">
        <v>2</v>
      </c>
      <c r="E12" s="39">
        <v>34</v>
      </c>
      <c r="F12" s="39">
        <v>16</v>
      </c>
      <c r="G12" s="39">
        <f t="shared" si="0"/>
        <v>762</v>
      </c>
    </row>
    <row r="13" spans="1:7" ht="38.1" customHeight="1" thickTop="1" thickBot="1" x14ac:dyDescent="0.3">
      <c r="A13" s="88" t="s">
        <v>4</v>
      </c>
      <c r="B13" s="37">
        <f t="shared" ref="B13:G13" si="1">SUM(B7:B12)</f>
        <v>34846</v>
      </c>
      <c r="C13" s="37">
        <f t="shared" si="1"/>
        <v>1687.9999999999998</v>
      </c>
      <c r="D13" s="37">
        <f t="shared" si="1"/>
        <v>671.9999999999992</v>
      </c>
      <c r="E13" s="37">
        <f t="shared" si="1"/>
        <v>5614.0000000000118</v>
      </c>
      <c r="F13" s="37">
        <f t="shared" si="1"/>
        <v>417.99999999999989</v>
      </c>
      <c r="G13" s="37">
        <f t="shared" si="1"/>
        <v>43238.000000000007</v>
      </c>
    </row>
    <row r="14" spans="1:7" ht="15.75" thickTop="1" x14ac:dyDescent="0.25"/>
  </sheetData>
  <mergeCells count="6">
    <mergeCell ref="A1:G1"/>
    <mergeCell ref="A2:G2"/>
    <mergeCell ref="A3:G3"/>
    <mergeCell ref="A4:A5"/>
    <mergeCell ref="B4:F4"/>
    <mergeCell ref="G4:G5"/>
  </mergeCells>
  <printOptions horizontalCentered="1"/>
  <pageMargins left="1" right="1" top="1.5" bottom="1" header="1.5" footer="1"/>
  <pageSetup paperSize="9" firstPageNumber="25" orientation="landscape" useFirstPageNumber="1" horizontalDpi="300" verticalDpi="300" r:id="rId1"/>
  <headerFooter>
    <oddFooter>&amp;C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G22"/>
  <sheetViews>
    <sheetView rightToLeft="1" view="pageBreakPreview" zoomScaleSheetLayoutView="100" workbookViewId="0">
      <selection activeCell="B14" sqref="B14:F14"/>
    </sheetView>
  </sheetViews>
  <sheetFormatPr defaultRowHeight="15" x14ac:dyDescent="0.25"/>
  <cols>
    <col min="1" max="1" width="15.28515625" customWidth="1"/>
    <col min="2" max="7" width="14.28515625" customWidth="1"/>
  </cols>
  <sheetData>
    <row r="1" spans="1:7" ht="18.75" x14ac:dyDescent="0.25">
      <c r="A1" s="204"/>
      <c r="B1" s="204"/>
      <c r="C1" s="204"/>
      <c r="D1" s="204"/>
      <c r="E1" s="204"/>
      <c r="F1" s="204"/>
      <c r="G1" s="204"/>
    </row>
    <row r="2" spans="1:7" ht="18.75" x14ac:dyDescent="0.25">
      <c r="A2" s="205" t="s">
        <v>183</v>
      </c>
      <c r="B2" s="205"/>
      <c r="C2" s="205"/>
      <c r="D2" s="205"/>
      <c r="E2" s="205"/>
      <c r="F2" s="205"/>
      <c r="G2" s="205"/>
    </row>
    <row r="3" spans="1:7" ht="19.5" thickBot="1" x14ac:dyDescent="0.3">
      <c r="A3" s="206" t="s">
        <v>215</v>
      </c>
      <c r="B3" s="206"/>
      <c r="C3" s="206"/>
      <c r="D3" s="206"/>
      <c r="E3" s="206"/>
      <c r="F3" s="206"/>
      <c r="G3" s="206"/>
    </row>
    <row r="4" spans="1:7" ht="20.25" customHeight="1" thickTop="1" x14ac:dyDescent="0.25">
      <c r="A4" s="247" t="s">
        <v>9</v>
      </c>
      <c r="B4" s="243" t="s">
        <v>78</v>
      </c>
      <c r="C4" s="243"/>
      <c r="D4" s="243"/>
      <c r="E4" s="243"/>
      <c r="F4" s="243"/>
      <c r="G4" s="245" t="s">
        <v>4</v>
      </c>
    </row>
    <row r="5" spans="1:7" ht="18.75" thickBot="1" x14ac:dyDescent="0.3">
      <c r="A5" s="248"/>
      <c r="B5" s="11" t="s">
        <v>74</v>
      </c>
      <c r="C5" s="11" t="s">
        <v>77</v>
      </c>
      <c r="D5" s="11" t="s">
        <v>75</v>
      </c>
      <c r="E5" s="11" t="s">
        <v>76</v>
      </c>
      <c r="F5" s="11" t="s">
        <v>58</v>
      </c>
      <c r="G5" s="246"/>
    </row>
    <row r="6" spans="1:7" ht="18.75" thickTop="1" x14ac:dyDescent="0.25">
      <c r="A6" s="95" t="s">
        <v>10</v>
      </c>
      <c r="B6" s="38" t="s">
        <v>148</v>
      </c>
      <c r="C6" s="38" t="s">
        <v>148</v>
      </c>
      <c r="D6" s="38" t="s">
        <v>148</v>
      </c>
      <c r="E6" s="38" t="s">
        <v>148</v>
      </c>
      <c r="F6" s="38" t="s">
        <v>148</v>
      </c>
      <c r="G6" s="38" t="s">
        <v>148</v>
      </c>
    </row>
    <row r="7" spans="1:7" ht="18" x14ac:dyDescent="0.25">
      <c r="A7" s="96" t="s">
        <v>11</v>
      </c>
      <c r="B7" s="31">
        <v>1550.0000000000005</v>
      </c>
      <c r="C7" s="31">
        <v>66.000000000000014</v>
      </c>
      <c r="D7" s="31">
        <v>6.0000000000000027</v>
      </c>
      <c r="E7" s="31">
        <v>10</v>
      </c>
      <c r="F7" s="31">
        <v>20</v>
      </c>
      <c r="G7" s="31">
        <f>SUM(B7:F7)</f>
        <v>1652.0000000000005</v>
      </c>
    </row>
    <row r="8" spans="1:7" ht="18" x14ac:dyDescent="0.25">
      <c r="A8" s="96" t="s">
        <v>12</v>
      </c>
      <c r="B8" s="31">
        <v>142</v>
      </c>
      <c r="C8" s="31">
        <v>0</v>
      </c>
      <c r="D8" s="31">
        <v>0</v>
      </c>
      <c r="E8" s="31">
        <v>0</v>
      </c>
      <c r="F8" s="31">
        <v>2</v>
      </c>
      <c r="G8" s="31">
        <f>SUM(B8:F8)</f>
        <v>144</v>
      </c>
    </row>
    <row r="9" spans="1:7" ht="18" x14ac:dyDescent="0.25">
      <c r="A9" s="96" t="s">
        <v>13</v>
      </c>
      <c r="B9" s="31" t="s">
        <v>148</v>
      </c>
      <c r="C9" s="31" t="s">
        <v>148</v>
      </c>
      <c r="D9" s="31" t="s">
        <v>148</v>
      </c>
      <c r="E9" s="31" t="s">
        <v>148</v>
      </c>
      <c r="F9" s="31" t="s">
        <v>148</v>
      </c>
      <c r="G9" s="31" t="s">
        <v>148</v>
      </c>
    </row>
    <row r="10" spans="1:7" ht="18" x14ac:dyDescent="0.25">
      <c r="A10" s="96" t="s">
        <v>14</v>
      </c>
      <c r="B10" s="31">
        <v>20223.999999999989</v>
      </c>
      <c r="C10" s="31">
        <v>1302.000000000002</v>
      </c>
      <c r="D10" s="31">
        <v>665.99999999999955</v>
      </c>
      <c r="E10" s="31">
        <v>4365.9999999999991</v>
      </c>
      <c r="F10" s="31">
        <v>333.99999999999966</v>
      </c>
      <c r="G10" s="31">
        <f>SUM(B10:F10)</f>
        <v>26891.999999999993</v>
      </c>
    </row>
    <row r="11" spans="1:7" ht="18" x14ac:dyDescent="0.25">
      <c r="A11" s="96" t="s">
        <v>15</v>
      </c>
      <c r="B11" s="31">
        <v>4427.9999999999982</v>
      </c>
      <c r="C11" s="31">
        <v>28.000000000000014</v>
      </c>
      <c r="D11" s="31">
        <v>0</v>
      </c>
      <c r="E11" s="31">
        <v>1085.9999999999998</v>
      </c>
      <c r="F11" s="31">
        <v>0</v>
      </c>
      <c r="G11" s="31">
        <f>SUM(B11:F11)</f>
        <v>5541.9999999999982</v>
      </c>
    </row>
    <row r="12" spans="1:7" ht="18" x14ac:dyDescent="0.25">
      <c r="A12" s="96" t="s">
        <v>16</v>
      </c>
      <c r="B12" s="31">
        <v>188</v>
      </c>
      <c r="C12" s="31">
        <v>52.000000000000007</v>
      </c>
      <c r="D12" s="31">
        <v>0</v>
      </c>
      <c r="E12" s="31">
        <v>8</v>
      </c>
      <c r="F12" s="31">
        <v>0</v>
      </c>
      <c r="G12" s="31">
        <f>SUM(B12:F12)</f>
        <v>248</v>
      </c>
    </row>
    <row r="13" spans="1:7" ht="18" x14ac:dyDescent="0.25">
      <c r="A13" s="96" t="s">
        <v>17</v>
      </c>
      <c r="B13" s="31">
        <v>872</v>
      </c>
      <c r="C13" s="31">
        <v>0</v>
      </c>
      <c r="D13" s="31">
        <v>0</v>
      </c>
      <c r="E13" s="31">
        <v>0</v>
      </c>
      <c r="F13" s="31">
        <v>0</v>
      </c>
      <c r="G13" s="31">
        <f>SUM(B13:F13)</f>
        <v>872</v>
      </c>
    </row>
    <row r="14" spans="1:7" ht="18" x14ac:dyDescent="0.25">
      <c r="A14" s="96" t="s">
        <v>18</v>
      </c>
      <c r="B14" s="31" t="s">
        <v>148</v>
      </c>
      <c r="C14" s="31" t="s">
        <v>148</v>
      </c>
      <c r="D14" s="31" t="s">
        <v>148</v>
      </c>
      <c r="E14" s="31" t="s">
        <v>148</v>
      </c>
      <c r="F14" s="31" t="s">
        <v>148</v>
      </c>
      <c r="G14" s="31" t="s">
        <v>148</v>
      </c>
    </row>
    <row r="15" spans="1:7" ht="18" x14ac:dyDescent="0.25">
      <c r="A15" s="96" t="s">
        <v>19</v>
      </c>
      <c r="B15" s="31">
        <v>1879.9999999999998</v>
      </c>
      <c r="C15" s="31">
        <v>0</v>
      </c>
      <c r="D15" s="31">
        <v>0</v>
      </c>
      <c r="E15" s="31">
        <v>98.000000000000043</v>
      </c>
      <c r="F15" s="31">
        <v>0</v>
      </c>
      <c r="G15" s="31">
        <f t="shared" ref="G15:G20" si="0">SUM(B15:F15)</f>
        <v>1977.9999999999998</v>
      </c>
    </row>
    <row r="16" spans="1:7" ht="18" x14ac:dyDescent="0.25">
      <c r="A16" s="96" t="s">
        <v>20</v>
      </c>
      <c r="B16" s="31">
        <v>1182</v>
      </c>
      <c r="C16" s="31">
        <v>178</v>
      </c>
      <c r="D16" s="31">
        <v>0</v>
      </c>
      <c r="E16" s="31">
        <v>4.0000000000000009</v>
      </c>
      <c r="F16" s="31">
        <v>0</v>
      </c>
      <c r="G16" s="31">
        <f t="shared" si="0"/>
        <v>1364</v>
      </c>
    </row>
    <row r="17" spans="1:7" ht="18" x14ac:dyDescent="0.25">
      <c r="A17" s="96" t="s">
        <v>21</v>
      </c>
      <c r="B17" s="31">
        <v>256</v>
      </c>
      <c r="C17" s="31">
        <v>0</v>
      </c>
      <c r="D17" s="31">
        <v>0</v>
      </c>
      <c r="E17" s="31">
        <v>0</v>
      </c>
      <c r="F17" s="31">
        <v>0</v>
      </c>
      <c r="G17" s="31">
        <f t="shared" si="0"/>
        <v>256</v>
      </c>
    </row>
    <row r="18" spans="1:7" ht="18" x14ac:dyDescent="0.25">
      <c r="A18" s="96" t="s">
        <v>22</v>
      </c>
      <c r="B18" s="31">
        <v>1809.9999999999993</v>
      </c>
      <c r="C18" s="31">
        <v>0</v>
      </c>
      <c r="D18" s="31">
        <v>0</v>
      </c>
      <c r="E18" s="31">
        <v>0</v>
      </c>
      <c r="F18" s="31">
        <v>0</v>
      </c>
      <c r="G18" s="31">
        <f t="shared" si="0"/>
        <v>1809.9999999999993</v>
      </c>
    </row>
    <row r="19" spans="1:7" ht="18" x14ac:dyDescent="0.25">
      <c r="A19" s="96" t="s">
        <v>23</v>
      </c>
      <c r="B19" s="31">
        <v>338.00000000000006</v>
      </c>
      <c r="C19" s="31">
        <v>0</v>
      </c>
      <c r="D19" s="31">
        <v>0</v>
      </c>
      <c r="E19" s="31">
        <v>0</v>
      </c>
      <c r="F19" s="31">
        <v>0</v>
      </c>
      <c r="G19" s="31">
        <f t="shared" si="0"/>
        <v>338.00000000000006</v>
      </c>
    </row>
    <row r="20" spans="1:7" ht="18.75" thickBot="1" x14ac:dyDescent="0.3">
      <c r="A20" s="97" t="s">
        <v>24</v>
      </c>
      <c r="B20" s="39">
        <v>1975.9999999999995</v>
      </c>
      <c r="C20" s="39">
        <v>62</v>
      </c>
      <c r="D20" s="39">
        <v>0</v>
      </c>
      <c r="E20" s="39">
        <v>42.000000000000014</v>
      </c>
      <c r="F20" s="39">
        <v>62</v>
      </c>
      <c r="G20" s="39">
        <f t="shared" si="0"/>
        <v>2141.9999999999995</v>
      </c>
    </row>
    <row r="21" spans="1:7" ht="19.5" thickTop="1" thickBot="1" x14ac:dyDescent="0.3">
      <c r="A21" s="94" t="s">
        <v>4</v>
      </c>
      <c r="B21" s="37">
        <f t="shared" ref="B21:G21" si="1">SUM(B7:B20)</f>
        <v>34845.999999999985</v>
      </c>
      <c r="C21" s="37">
        <f t="shared" si="1"/>
        <v>1688.000000000002</v>
      </c>
      <c r="D21" s="37">
        <f t="shared" si="1"/>
        <v>671.99999999999955</v>
      </c>
      <c r="E21" s="37">
        <f t="shared" si="1"/>
        <v>5613.9999999999991</v>
      </c>
      <c r="F21" s="37">
        <f t="shared" si="1"/>
        <v>417.99999999999966</v>
      </c>
      <c r="G21" s="37">
        <f t="shared" si="1"/>
        <v>43237.999999999993</v>
      </c>
    </row>
    <row r="22" spans="1:7" ht="15.75" thickTop="1" x14ac:dyDescent="0.25"/>
  </sheetData>
  <mergeCells count="6">
    <mergeCell ref="A1:G1"/>
    <mergeCell ref="A2:G2"/>
    <mergeCell ref="B4:F4"/>
    <mergeCell ref="G4:G5"/>
    <mergeCell ref="A3:G3"/>
    <mergeCell ref="A4:A5"/>
  </mergeCells>
  <printOptions horizontalCentered="1"/>
  <pageMargins left="1" right="1" top="1.5" bottom="1" header="1.5" footer="1"/>
  <pageSetup paperSize="9" firstPageNumber="26" orientation="landscape" useFirstPageNumber="1" horizontalDpi="300" verticalDpi="300" r:id="rId1"/>
  <headerFooter>
    <oddFooter>&amp;C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K23"/>
  <sheetViews>
    <sheetView rightToLeft="1" view="pageBreakPreview" zoomScaleSheetLayoutView="100" workbookViewId="0">
      <selection activeCell="R10" sqref="R10"/>
    </sheetView>
  </sheetViews>
  <sheetFormatPr defaultRowHeight="15" x14ac:dyDescent="0.25"/>
  <cols>
    <col min="1" max="1" width="14.42578125" customWidth="1"/>
  </cols>
  <sheetData>
    <row r="1" spans="1:11" ht="13.5" customHeight="1" x14ac:dyDescent="0.25">
      <c r="A1" s="204"/>
      <c r="B1" s="204"/>
      <c r="C1" s="204"/>
      <c r="D1" s="204"/>
      <c r="E1" s="204"/>
      <c r="F1" s="204"/>
      <c r="G1" s="204"/>
      <c r="H1" s="204"/>
      <c r="I1" s="204"/>
      <c r="J1" s="204"/>
      <c r="K1" s="204"/>
    </row>
    <row r="2" spans="1:11" ht="21.95" customHeight="1" x14ac:dyDescent="0.25">
      <c r="A2" s="205" t="s">
        <v>166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</row>
    <row r="3" spans="1:11" ht="21.95" customHeight="1" thickBot="1" x14ac:dyDescent="0.3">
      <c r="A3" s="207" t="s">
        <v>198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</row>
    <row r="4" spans="1:11" ht="22.5" customHeight="1" thickTop="1" x14ac:dyDescent="0.25">
      <c r="A4" s="199" t="s">
        <v>9</v>
      </c>
      <c r="B4" s="201" t="s">
        <v>59</v>
      </c>
      <c r="C4" s="203" t="s">
        <v>149</v>
      </c>
      <c r="D4" s="203"/>
      <c r="E4" s="203"/>
      <c r="F4" s="203" t="s">
        <v>160</v>
      </c>
      <c r="G4" s="203"/>
      <c r="H4" s="203"/>
      <c r="I4" s="203" t="s">
        <v>164</v>
      </c>
      <c r="J4" s="203"/>
      <c r="K4" s="203"/>
    </row>
    <row r="5" spans="1:11" ht="3" customHeight="1" x14ac:dyDescent="0.25">
      <c r="A5" s="200"/>
      <c r="B5" s="202"/>
      <c r="C5" s="208"/>
      <c r="D5" s="208"/>
      <c r="E5" s="208"/>
      <c r="F5" s="208"/>
      <c r="G5" s="208"/>
      <c r="H5" s="208"/>
      <c r="I5" s="208"/>
      <c r="J5" s="208"/>
      <c r="K5" s="208"/>
    </row>
    <row r="6" spans="1:11" ht="21" customHeight="1" thickBot="1" x14ac:dyDescent="0.3">
      <c r="A6" s="200"/>
      <c r="B6" s="202"/>
      <c r="C6" s="162" t="s">
        <v>66</v>
      </c>
      <c r="D6" s="162" t="s">
        <v>84</v>
      </c>
      <c r="E6" s="162" t="s">
        <v>28</v>
      </c>
      <c r="F6" s="162" t="s">
        <v>66</v>
      </c>
      <c r="G6" s="162" t="s">
        <v>84</v>
      </c>
      <c r="H6" s="162" t="s">
        <v>28</v>
      </c>
      <c r="I6" s="162" t="s">
        <v>66</v>
      </c>
      <c r="J6" s="162" t="s">
        <v>84</v>
      </c>
      <c r="K6" s="162" t="s">
        <v>28</v>
      </c>
    </row>
    <row r="7" spans="1:11" ht="20.100000000000001" customHeight="1" thickTop="1" x14ac:dyDescent="0.25">
      <c r="A7" s="40" t="s">
        <v>10</v>
      </c>
      <c r="B7" s="23" t="s">
        <v>148</v>
      </c>
      <c r="C7" s="23" t="s">
        <v>148</v>
      </c>
      <c r="D7" s="23" t="s">
        <v>148</v>
      </c>
      <c r="E7" s="23" t="s">
        <v>148</v>
      </c>
      <c r="F7" s="23" t="s">
        <v>148</v>
      </c>
      <c r="G7" s="23" t="s">
        <v>148</v>
      </c>
      <c r="H7" s="23" t="s">
        <v>148</v>
      </c>
      <c r="I7" s="23" t="s">
        <v>148</v>
      </c>
      <c r="J7" s="23" t="s">
        <v>148</v>
      </c>
      <c r="K7" s="23" t="s">
        <v>148</v>
      </c>
    </row>
    <row r="8" spans="1:11" ht="20.100000000000001" customHeight="1" x14ac:dyDescent="0.25">
      <c r="A8" s="41" t="s">
        <v>11</v>
      </c>
      <c r="B8" s="25">
        <v>30</v>
      </c>
      <c r="C8" s="25">
        <v>464</v>
      </c>
      <c r="D8" s="25">
        <v>462</v>
      </c>
      <c r="E8" s="25">
        <f>SUM(C8:D8)</f>
        <v>926</v>
      </c>
      <c r="F8" s="25">
        <v>9.0000000000000036</v>
      </c>
      <c r="G8" s="25">
        <v>170</v>
      </c>
      <c r="H8" s="25">
        <f>SUM(F8:G8)</f>
        <v>179</v>
      </c>
      <c r="I8" s="25">
        <v>29</v>
      </c>
      <c r="J8" s="25">
        <v>56</v>
      </c>
      <c r="K8" s="25">
        <f>SUM(I8:J8)</f>
        <v>85</v>
      </c>
    </row>
    <row r="9" spans="1:11" ht="20.100000000000001" customHeight="1" x14ac:dyDescent="0.25">
      <c r="A9" s="41" t="s">
        <v>12</v>
      </c>
      <c r="B9" s="25">
        <v>4</v>
      </c>
      <c r="C9" s="25">
        <v>65</v>
      </c>
      <c r="D9" s="25">
        <v>54</v>
      </c>
      <c r="E9" s="25">
        <f>SUM(C9:D9)</f>
        <v>119</v>
      </c>
      <c r="F9" s="25">
        <v>2</v>
      </c>
      <c r="G9" s="25">
        <v>21</v>
      </c>
      <c r="H9" s="25">
        <f>SUM(F9:G9)</f>
        <v>23</v>
      </c>
      <c r="I9" s="25">
        <v>5</v>
      </c>
      <c r="J9" s="25">
        <v>5</v>
      </c>
      <c r="K9" s="25">
        <f>SUM(I9:J9)</f>
        <v>10</v>
      </c>
    </row>
    <row r="10" spans="1:11" ht="20.100000000000001" customHeight="1" x14ac:dyDescent="0.25">
      <c r="A10" s="41" t="s">
        <v>13</v>
      </c>
      <c r="B10" s="25" t="s">
        <v>148</v>
      </c>
      <c r="C10" s="25" t="s">
        <v>148</v>
      </c>
      <c r="D10" s="25" t="s">
        <v>148</v>
      </c>
      <c r="E10" s="25" t="s">
        <v>148</v>
      </c>
      <c r="F10" s="25" t="s">
        <v>148</v>
      </c>
      <c r="G10" s="25" t="s">
        <v>148</v>
      </c>
      <c r="H10" s="25" t="s">
        <v>148</v>
      </c>
      <c r="I10" s="25" t="s">
        <v>148</v>
      </c>
      <c r="J10" s="25" t="s">
        <v>148</v>
      </c>
      <c r="K10" s="25" t="s">
        <v>148</v>
      </c>
    </row>
    <row r="11" spans="1:11" ht="20.100000000000001" customHeight="1" x14ac:dyDescent="0.25">
      <c r="A11" s="41" t="s">
        <v>14</v>
      </c>
      <c r="B11" s="25">
        <v>291</v>
      </c>
      <c r="C11" s="25">
        <v>8036.9999999999982</v>
      </c>
      <c r="D11" s="25">
        <v>8743.9999999999964</v>
      </c>
      <c r="E11" s="25">
        <f t="shared" ref="E11:E14" si="0">SUM(C11:D11)</f>
        <v>16780.999999999993</v>
      </c>
      <c r="F11" s="25">
        <v>40.000000000000021</v>
      </c>
      <c r="G11" s="25">
        <v>2121</v>
      </c>
      <c r="H11" s="25">
        <f>SUM(F11:G11)</f>
        <v>2161</v>
      </c>
      <c r="I11" s="25">
        <v>215</v>
      </c>
      <c r="J11" s="25">
        <v>388.99999999999977</v>
      </c>
      <c r="K11" s="25">
        <f>SUM(I11:J11)</f>
        <v>603.99999999999977</v>
      </c>
    </row>
    <row r="12" spans="1:11" ht="20.100000000000001" customHeight="1" x14ac:dyDescent="0.25">
      <c r="A12" s="41" t="s">
        <v>15</v>
      </c>
      <c r="B12" s="25">
        <v>77</v>
      </c>
      <c r="C12" s="25">
        <v>1726</v>
      </c>
      <c r="D12" s="25">
        <v>1863.0000000000002</v>
      </c>
      <c r="E12" s="25">
        <f t="shared" si="0"/>
        <v>3589</v>
      </c>
      <c r="F12" s="25">
        <v>6</v>
      </c>
      <c r="G12" s="25">
        <v>427</v>
      </c>
      <c r="H12" s="25">
        <f t="shared" ref="H12:H21" si="1">SUM(F12:G12)</f>
        <v>433</v>
      </c>
      <c r="I12" s="25">
        <v>45.000000000000014</v>
      </c>
      <c r="J12" s="25">
        <v>55.000000000000014</v>
      </c>
      <c r="K12" s="25">
        <f t="shared" ref="K12:K14" si="2">SUM(I12:J12)</f>
        <v>100.00000000000003</v>
      </c>
    </row>
    <row r="13" spans="1:11" ht="20.100000000000001" customHeight="1" x14ac:dyDescent="0.25">
      <c r="A13" s="41" t="s">
        <v>16</v>
      </c>
      <c r="B13" s="25">
        <v>8</v>
      </c>
      <c r="C13" s="25">
        <v>76</v>
      </c>
      <c r="D13" s="25">
        <v>60</v>
      </c>
      <c r="E13" s="25">
        <f t="shared" si="0"/>
        <v>136</v>
      </c>
      <c r="F13" s="25">
        <v>5.0000000000000018</v>
      </c>
      <c r="G13" s="25">
        <v>44</v>
      </c>
      <c r="H13" s="25">
        <f t="shared" si="1"/>
        <v>49</v>
      </c>
      <c r="I13" s="25">
        <v>7</v>
      </c>
      <c r="J13" s="25">
        <v>21</v>
      </c>
      <c r="K13" s="25">
        <f t="shared" si="2"/>
        <v>28</v>
      </c>
    </row>
    <row r="14" spans="1:11" ht="20.100000000000001" customHeight="1" x14ac:dyDescent="0.25">
      <c r="A14" s="41" t="s">
        <v>17</v>
      </c>
      <c r="B14" s="25">
        <v>13</v>
      </c>
      <c r="C14" s="25">
        <v>225</v>
      </c>
      <c r="D14" s="25">
        <v>229</v>
      </c>
      <c r="E14" s="25">
        <f t="shared" si="0"/>
        <v>454</v>
      </c>
      <c r="F14" s="25">
        <v>2</v>
      </c>
      <c r="G14" s="25">
        <v>63</v>
      </c>
      <c r="H14" s="25">
        <f t="shared" si="1"/>
        <v>65</v>
      </c>
      <c r="I14" s="25">
        <v>16</v>
      </c>
      <c r="J14" s="25">
        <v>15</v>
      </c>
      <c r="K14" s="25">
        <f t="shared" si="2"/>
        <v>31</v>
      </c>
    </row>
    <row r="15" spans="1:11" ht="20.100000000000001" customHeight="1" x14ac:dyDescent="0.25">
      <c r="A15" s="41" t="s">
        <v>18</v>
      </c>
      <c r="B15" s="25" t="s">
        <v>148</v>
      </c>
      <c r="C15" s="25" t="s">
        <v>148</v>
      </c>
      <c r="D15" s="25" t="s">
        <v>148</v>
      </c>
      <c r="E15" s="25" t="s">
        <v>148</v>
      </c>
      <c r="F15" s="25" t="s">
        <v>148</v>
      </c>
      <c r="G15" s="25" t="s">
        <v>148</v>
      </c>
      <c r="H15" s="25" t="s">
        <v>148</v>
      </c>
      <c r="I15" s="25" t="s">
        <v>148</v>
      </c>
      <c r="J15" s="25" t="s">
        <v>148</v>
      </c>
      <c r="K15" s="25" t="s">
        <v>148</v>
      </c>
    </row>
    <row r="16" spans="1:11" ht="20.100000000000001" customHeight="1" x14ac:dyDescent="0.25">
      <c r="A16" s="41" t="s">
        <v>19</v>
      </c>
      <c r="B16" s="25">
        <v>20</v>
      </c>
      <c r="C16" s="25">
        <v>621</v>
      </c>
      <c r="D16" s="25">
        <v>590</v>
      </c>
      <c r="E16" s="25">
        <f>SUM(C16:D16)</f>
        <v>1211</v>
      </c>
      <c r="F16" s="25">
        <v>13</v>
      </c>
      <c r="G16" s="25">
        <v>161</v>
      </c>
      <c r="H16" s="25">
        <f t="shared" si="1"/>
        <v>174</v>
      </c>
      <c r="I16" s="25">
        <v>40</v>
      </c>
      <c r="J16" s="25">
        <v>32.000000000000007</v>
      </c>
      <c r="K16" s="25">
        <f>SUM(I16:J16)</f>
        <v>72</v>
      </c>
    </row>
    <row r="17" spans="1:11" ht="20.100000000000001" customHeight="1" x14ac:dyDescent="0.25">
      <c r="A17" s="41" t="s">
        <v>20</v>
      </c>
      <c r="B17" s="25">
        <v>20</v>
      </c>
      <c r="C17" s="25">
        <v>490</v>
      </c>
      <c r="D17" s="25">
        <v>446</v>
      </c>
      <c r="E17" s="25">
        <f>SUM(C17:D17)</f>
        <v>936</v>
      </c>
      <c r="F17" s="25">
        <v>1.0000000000000002</v>
      </c>
      <c r="G17" s="25">
        <v>167</v>
      </c>
      <c r="H17" s="25">
        <f t="shared" si="1"/>
        <v>168</v>
      </c>
      <c r="I17" s="25">
        <v>36</v>
      </c>
      <c r="J17" s="25">
        <v>21.000000000000004</v>
      </c>
      <c r="K17" s="25">
        <f t="shared" ref="K17:K21" si="3">SUM(I17:J17)</f>
        <v>57</v>
      </c>
    </row>
    <row r="18" spans="1:11" ht="20.100000000000001" customHeight="1" x14ac:dyDescent="0.25">
      <c r="A18" s="41" t="s">
        <v>21</v>
      </c>
      <c r="B18" s="25">
        <v>4</v>
      </c>
      <c r="C18" s="25">
        <v>75</v>
      </c>
      <c r="D18" s="25">
        <v>65</v>
      </c>
      <c r="E18" s="25">
        <f>SUM(C18:D18)</f>
        <v>140</v>
      </c>
      <c r="F18" s="25">
        <v>3</v>
      </c>
      <c r="G18" s="25">
        <v>33</v>
      </c>
      <c r="H18" s="25">
        <f t="shared" si="1"/>
        <v>36</v>
      </c>
      <c r="I18" s="25">
        <v>3</v>
      </c>
      <c r="J18" s="25">
        <v>16</v>
      </c>
      <c r="K18" s="25">
        <f t="shared" si="3"/>
        <v>19</v>
      </c>
    </row>
    <row r="19" spans="1:11" ht="20.100000000000001" customHeight="1" x14ac:dyDescent="0.25">
      <c r="A19" s="41" t="s">
        <v>22</v>
      </c>
      <c r="B19" s="25">
        <v>18</v>
      </c>
      <c r="C19" s="25">
        <v>552</v>
      </c>
      <c r="D19" s="25">
        <v>657</v>
      </c>
      <c r="E19" s="25">
        <f t="shared" ref="E19:E21" si="4">SUM(C19:D19)</f>
        <v>1209</v>
      </c>
      <c r="F19" s="25">
        <v>1</v>
      </c>
      <c r="G19" s="25">
        <v>110</v>
      </c>
      <c r="H19" s="25">
        <f t="shared" si="1"/>
        <v>111</v>
      </c>
      <c r="I19" s="25">
        <v>18</v>
      </c>
      <c r="J19" s="25">
        <v>31</v>
      </c>
      <c r="K19" s="25">
        <f t="shared" si="3"/>
        <v>49</v>
      </c>
    </row>
    <row r="20" spans="1:11" ht="20.100000000000001" customHeight="1" x14ac:dyDescent="0.25">
      <c r="A20" s="41" t="s">
        <v>23</v>
      </c>
      <c r="B20" s="25">
        <v>7</v>
      </c>
      <c r="C20" s="25">
        <v>87</v>
      </c>
      <c r="D20" s="25">
        <v>83</v>
      </c>
      <c r="E20" s="25">
        <f t="shared" si="4"/>
        <v>170</v>
      </c>
      <c r="F20" s="25">
        <v>8</v>
      </c>
      <c r="G20" s="25">
        <v>52</v>
      </c>
      <c r="H20" s="25">
        <f t="shared" si="1"/>
        <v>60</v>
      </c>
      <c r="I20" s="31">
        <v>7</v>
      </c>
      <c r="J20" s="31">
        <v>5</v>
      </c>
      <c r="K20" s="25">
        <f t="shared" si="3"/>
        <v>12</v>
      </c>
    </row>
    <row r="21" spans="1:11" ht="20.100000000000001" customHeight="1" thickBot="1" x14ac:dyDescent="0.3">
      <c r="A21" s="42" t="s">
        <v>24</v>
      </c>
      <c r="B21" s="27">
        <v>26</v>
      </c>
      <c r="C21" s="27">
        <v>661</v>
      </c>
      <c r="D21" s="27">
        <v>623</v>
      </c>
      <c r="E21" s="192">
        <f t="shared" si="4"/>
        <v>1284</v>
      </c>
      <c r="F21" s="27">
        <v>5</v>
      </c>
      <c r="G21" s="27">
        <v>181</v>
      </c>
      <c r="H21" s="192">
        <f t="shared" si="1"/>
        <v>186</v>
      </c>
      <c r="I21" s="27">
        <v>28</v>
      </c>
      <c r="J21" s="27">
        <v>39</v>
      </c>
      <c r="K21" s="27">
        <f t="shared" si="3"/>
        <v>67</v>
      </c>
    </row>
    <row r="22" spans="1:11" ht="20.100000000000001" customHeight="1" thickTop="1" thickBot="1" x14ac:dyDescent="0.3">
      <c r="A22" s="43" t="s">
        <v>4</v>
      </c>
      <c r="B22" s="21">
        <f>SUM(B8:B21)</f>
        <v>518</v>
      </c>
      <c r="C22" s="21">
        <f t="shared" ref="C22:K22" si="5">SUM(C8:C21)</f>
        <v>13078.999999999998</v>
      </c>
      <c r="D22" s="21">
        <f t="shared" si="5"/>
        <v>13875.999999999996</v>
      </c>
      <c r="E22" s="193">
        <f t="shared" si="5"/>
        <v>26954.999999999993</v>
      </c>
      <c r="F22" s="21">
        <f>SUM(F8:F21)</f>
        <v>95.000000000000028</v>
      </c>
      <c r="G22" s="21">
        <f>SUM(G8:G21)</f>
        <v>3550</v>
      </c>
      <c r="H22" s="193">
        <f t="shared" si="5"/>
        <v>3645</v>
      </c>
      <c r="I22" s="21">
        <f t="shared" si="5"/>
        <v>449</v>
      </c>
      <c r="J22" s="21">
        <f t="shared" si="5"/>
        <v>684.99999999999977</v>
      </c>
      <c r="K22" s="21">
        <f t="shared" si="5"/>
        <v>1133.9999999999998</v>
      </c>
    </row>
    <row r="23" spans="1:11" ht="15.75" thickTop="1" x14ac:dyDescent="0.25">
      <c r="A23" s="288" t="s">
        <v>233</v>
      </c>
      <c r="B23" s="288"/>
    </row>
  </sheetData>
  <mergeCells count="12">
    <mergeCell ref="A23:B23"/>
    <mergeCell ref="A1:K1"/>
    <mergeCell ref="A2:K2"/>
    <mergeCell ref="A4:A6"/>
    <mergeCell ref="B4:B6"/>
    <mergeCell ref="C4:E4"/>
    <mergeCell ref="F4:H4"/>
    <mergeCell ref="I4:K4"/>
    <mergeCell ref="A3:K3"/>
    <mergeCell ref="C5:E5"/>
    <mergeCell ref="F5:H5"/>
    <mergeCell ref="I5:K5"/>
  </mergeCells>
  <printOptions horizontalCentered="1"/>
  <pageMargins left="1" right="1" top="1" bottom="1" header="1.5" footer="1"/>
  <pageSetup paperSize="9" firstPageNumber="8" orientation="landscape" useFirstPageNumber="1" horizontalDpi="300" verticalDpi="300" r:id="rId1"/>
  <headerFooter>
    <oddFooter>&amp;C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K53"/>
  <sheetViews>
    <sheetView rightToLeft="1" view="pageBreakPreview" topLeftCell="A25" zoomScaleSheetLayoutView="100" workbookViewId="0">
      <selection activeCell="B56" sqref="B56"/>
    </sheetView>
  </sheetViews>
  <sheetFormatPr defaultRowHeight="15" x14ac:dyDescent="0.25"/>
  <cols>
    <col min="1" max="1" width="19" customWidth="1"/>
    <col min="2" max="2" width="15.28515625" customWidth="1"/>
    <col min="3" max="10" width="9.42578125" customWidth="1"/>
  </cols>
  <sheetData>
    <row r="1" spans="1:11" ht="18.75" x14ac:dyDescent="0.25">
      <c r="A1" s="205" t="s">
        <v>184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11" ht="19.5" thickBot="1" x14ac:dyDescent="0.3">
      <c r="A2" s="255" t="s">
        <v>216</v>
      </c>
      <c r="B2" s="255"/>
      <c r="C2" s="255"/>
      <c r="D2" s="255"/>
      <c r="E2" s="255"/>
      <c r="F2" s="255"/>
      <c r="G2" s="255"/>
      <c r="H2" s="255"/>
      <c r="I2" s="255"/>
      <c r="J2" s="255"/>
    </row>
    <row r="3" spans="1:11" ht="21" customHeight="1" thickTop="1" x14ac:dyDescent="0.25">
      <c r="A3" s="245" t="s">
        <v>0</v>
      </c>
      <c r="B3" s="245" t="s">
        <v>79</v>
      </c>
      <c r="C3" s="243" t="s">
        <v>80</v>
      </c>
      <c r="D3" s="243"/>
      <c r="E3" s="243" t="s">
        <v>81</v>
      </c>
      <c r="F3" s="243"/>
      <c r="G3" s="243" t="s">
        <v>82</v>
      </c>
      <c r="H3" s="243"/>
      <c r="I3" s="243" t="s">
        <v>83</v>
      </c>
      <c r="J3" s="243"/>
      <c r="K3" s="164"/>
    </row>
    <row r="4" spans="1:11" ht="18.75" customHeight="1" x14ac:dyDescent="0.25">
      <c r="A4" s="246"/>
      <c r="B4" s="246"/>
      <c r="C4" s="11" t="s">
        <v>66</v>
      </c>
      <c r="D4" s="11" t="s">
        <v>84</v>
      </c>
      <c r="E4" s="11" t="s">
        <v>66</v>
      </c>
      <c r="F4" s="11" t="s">
        <v>84</v>
      </c>
      <c r="G4" s="11" t="s">
        <v>66</v>
      </c>
      <c r="H4" s="11" t="s">
        <v>84</v>
      </c>
      <c r="I4" s="11" t="s">
        <v>66</v>
      </c>
      <c r="J4" s="11" t="s">
        <v>84</v>
      </c>
      <c r="K4" s="164"/>
    </row>
    <row r="5" spans="1:11" ht="4.5" customHeight="1" thickBot="1" x14ac:dyDescent="0.3">
      <c r="A5" s="246"/>
      <c r="B5" s="11"/>
      <c r="C5" s="11"/>
      <c r="D5" s="11"/>
      <c r="E5" s="11"/>
      <c r="F5" s="11"/>
      <c r="G5" s="11"/>
      <c r="H5" s="11"/>
      <c r="I5" s="11"/>
      <c r="J5" s="11"/>
      <c r="K5" s="164"/>
    </row>
    <row r="6" spans="1:11" ht="18.75" thickTop="1" x14ac:dyDescent="0.25">
      <c r="A6" s="256" t="s">
        <v>89</v>
      </c>
      <c r="B6" s="98" t="s">
        <v>62</v>
      </c>
      <c r="C6" s="38">
        <v>43</v>
      </c>
      <c r="D6" s="38">
        <v>56</v>
      </c>
      <c r="E6" s="38">
        <v>17.000000000000004</v>
      </c>
      <c r="F6" s="38">
        <v>15</v>
      </c>
      <c r="G6" s="38">
        <v>20</v>
      </c>
      <c r="H6" s="38">
        <v>18.000000000000004</v>
      </c>
      <c r="I6" s="38">
        <v>24</v>
      </c>
      <c r="J6" s="38">
        <v>29</v>
      </c>
      <c r="K6" s="164"/>
    </row>
    <row r="7" spans="1:11" ht="18" x14ac:dyDescent="0.25">
      <c r="A7" s="250"/>
      <c r="B7" s="99" t="s">
        <v>85</v>
      </c>
      <c r="C7" s="31">
        <v>142</v>
      </c>
      <c r="D7" s="31">
        <v>125</v>
      </c>
      <c r="E7" s="31">
        <v>112</v>
      </c>
      <c r="F7" s="31">
        <v>103</v>
      </c>
      <c r="G7" s="31">
        <v>117</v>
      </c>
      <c r="H7" s="31">
        <v>98</v>
      </c>
      <c r="I7" s="31">
        <v>136.00000000000003</v>
      </c>
      <c r="J7" s="31">
        <v>132</v>
      </c>
      <c r="K7" s="164"/>
    </row>
    <row r="8" spans="1:11" ht="18" x14ac:dyDescent="0.25">
      <c r="A8" s="250"/>
      <c r="B8" s="99" t="s">
        <v>86</v>
      </c>
      <c r="C8" s="31">
        <v>130.00000000000003</v>
      </c>
      <c r="D8" s="31">
        <v>165</v>
      </c>
      <c r="E8" s="31">
        <v>105</v>
      </c>
      <c r="F8" s="31">
        <v>125.00000000000001</v>
      </c>
      <c r="G8" s="31">
        <v>110.00000000000001</v>
      </c>
      <c r="H8" s="31">
        <v>124.00000000000003</v>
      </c>
      <c r="I8" s="31">
        <v>142</v>
      </c>
      <c r="J8" s="31">
        <v>136</v>
      </c>
      <c r="K8" s="164"/>
    </row>
    <row r="9" spans="1:11" ht="18" x14ac:dyDescent="0.25">
      <c r="A9" s="250"/>
      <c r="B9" s="99" t="s">
        <v>87</v>
      </c>
      <c r="C9" s="31">
        <v>143</v>
      </c>
      <c r="D9" s="31">
        <v>176</v>
      </c>
      <c r="E9" s="31">
        <v>117</v>
      </c>
      <c r="F9" s="31">
        <v>121</v>
      </c>
      <c r="G9" s="31">
        <v>118</v>
      </c>
      <c r="H9" s="31">
        <v>134</v>
      </c>
      <c r="I9" s="31">
        <v>155.00000000000003</v>
      </c>
      <c r="J9" s="31">
        <v>156.00000000000003</v>
      </c>
      <c r="K9" s="164"/>
    </row>
    <row r="10" spans="1:11" ht="18" x14ac:dyDescent="0.25">
      <c r="A10" s="250"/>
      <c r="B10" s="99" t="s">
        <v>88</v>
      </c>
      <c r="C10" s="31">
        <v>28.000000000000007</v>
      </c>
      <c r="D10" s="31">
        <v>38.000000000000007</v>
      </c>
      <c r="E10" s="31">
        <v>28.000000000000007</v>
      </c>
      <c r="F10" s="31">
        <v>34</v>
      </c>
      <c r="G10" s="31">
        <v>27</v>
      </c>
      <c r="H10" s="31">
        <v>34</v>
      </c>
      <c r="I10" s="31">
        <v>32</v>
      </c>
      <c r="J10" s="31">
        <v>47</v>
      </c>
      <c r="K10" s="164"/>
    </row>
    <row r="11" spans="1:11" ht="18" customHeight="1" x14ac:dyDescent="0.25">
      <c r="A11" s="250"/>
      <c r="B11" s="99" t="s">
        <v>4</v>
      </c>
      <c r="C11" s="31">
        <f t="shared" ref="C11:J11" si="0">SUM(C6:C10)</f>
        <v>486</v>
      </c>
      <c r="D11" s="31">
        <f t="shared" si="0"/>
        <v>560</v>
      </c>
      <c r="E11" s="31">
        <f t="shared" si="0"/>
        <v>379</v>
      </c>
      <c r="F11" s="31">
        <f t="shared" si="0"/>
        <v>398</v>
      </c>
      <c r="G11" s="31">
        <f t="shared" si="0"/>
        <v>392</v>
      </c>
      <c r="H11" s="31">
        <f t="shared" si="0"/>
        <v>408</v>
      </c>
      <c r="I11" s="31">
        <f t="shared" si="0"/>
        <v>489</v>
      </c>
      <c r="J11" s="31">
        <f t="shared" si="0"/>
        <v>500</v>
      </c>
      <c r="K11" s="164"/>
    </row>
    <row r="12" spans="1:11" ht="18" x14ac:dyDescent="0.25">
      <c r="A12" s="249" t="s">
        <v>6</v>
      </c>
      <c r="B12" s="99" t="s">
        <v>62</v>
      </c>
      <c r="C12" s="31">
        <v>35</v>
      </c>
      <c r="D12" s="31">
        <v>34</v>
      </c>
      <c r="E12" s="31">
        <v>26.000000000000011</v>
      </c>
      <c r="F12" s="31">
        <v>27</v>
      </c>
      <c r="G12" s="31">
        <v>30.000000000000018</v>
      </c>
      <c r="H12" s="31">
        <v>36</v>
      </c>
      <c r="I12" s="31">
        <v>34</v>
      </c>
      <c r="J12" s="31">
        <v>32</v>
      </c>
      <c r="K12" s="163"/>
    </row>
    <row r="13" spans="1:11" ht="18" x14ac:dyDescent="0.25">
      <c r="A13" s="249"/>
      <c r="B13" s="99" t="s">
        <v>85</v>
      </c>
      <c r="C13" s="31">
        <v>445.99999999999972</v>
      </c>
      <c r="D13" s="31">
        <v>423.00000000000006</v>
      </c>
      <c r="E13" s="31">
        <v>427</v>
      </c>
      <c r="F13" s="31">
        <v>389</v>
      </c>
      <c r="G13" s="31">
        <v>421</v>
      </c>
      <c r="H13" s="31">
        <v>404</v>
      </c>
      <c r="I13" s="31">
        <v>447.00000000000028</v>
      </c>
      <c r="J13" s="31">
        <v>404.00000000000006</v>
      </c>
      <c r="K13" s="163"/>
    </row>
    <row r="14" spans="1:11" ht="18" x14ac:dyDescent="0.25">
      <c r="A14" s="249"/>
      <c r="B14" s="99" t="s">
        <v>86</v>
      </c>
      <c r="C14" s="31">
        <v>482.99999999999977</v>
      </c>
      <c r="D14" s="31">
        <v>494</v>
      </c>
      <c r="E14" s="31">
        <v>431.99999999999972</v>
      </c>
      <c r="F14" s="31">
        <v>451.00000000000028</v>
      </c>
      <c r="G14" s="31">
        <v>436.00000000000006</v>
      </c>
      <c r="H14" s="31">
        <v>448</v>
      </c>
      <c r="I14" s="31">
        <v>475.0000000000004</v>
      </c>
      <c r="J14" s="31">
        <v>489.00000000000017</v>
      </c>
      <c r="K14" s="163"/>
    </row>
    <row r="15" spans="1:11" ht="18" x14ac:dyDescent="0.25">
      <c r="A15" s="249"/>
      <c r="B15" s="99" t="s">
        <v>87</v>
      </c>
      <c r="C15" s="31">
        <v>462</v>
      </c>
      <c r="D15" s="31">
        <v>495.00000000000045</v>
      </c>
      <c r="E15" s="31">
        <v>420.99999999999989</v>
      </c>
      <c r="F15" s="31">
        <v>465.99999999999983</v>
      </c>
      <c r="G15" s="31">
        <v>415.00000000000017</v>
      </c>
      <c r="H15" s="31">
        <v>447.00000000000017</v>
      </c>
      <c r="I15" s="31">
        <v>431.00000000000017</v>
      </c>
      <c r="J15" s="31">
        <v>471.99999999999983</v>
      </c>
      <c r="K15" s="163"/>
    </row>
    <row r="16" spans="1:11" ht="18" customHeight="1" x14ac:dyDescent="0.25">
      <c r="A16" s="249"/>
      <c r="B16" s="99" t="s">
        <v>88</v>
      </c>
      <c r="C16" s="31">
        <v>346.00000000000011</v>
      </c>
      <c r="D16" s="31">
        <v>321</v>
      </c>
      <c r="E16" s="31">
        <v>305</v>
      </c>
      <c r="F16" s="31">
        <v>281</v>
      </c>
      <c r="G16" s="31">
        <v>310.00000000000034</v>
      </c>
      <c r="H16" s="31">
        <v>280.00000000000006</v>
      </c>
      <c r="I16" s="31">
        <v>324.00000000000006</v>
      </c>
      <c r="J16" s="31">
        <v>306.00000000000011</v>
      </c>
      <c r="K16" s="163"/>
    </row>
    <row r="17" spans="1:11" ht="18" x14ac:dyDescent="0.25">
      <c r="A17" s="249"/>
      <c r="B17" s="99" t="s">
        <v>4</v>
      </c>
      <c r="C17" s="31">
        <f t="shared" ref="C17:J17" si="1">SUM(C12:C16)</f>
        <v>1771.9999999999995</v>
      </c>
      <c r="D17" s="31">
        <f t="shared" si="1"/>
        <v>1767.0000000000005</v>
      </c>
      <c r="E17" s="31">
        <f t="shared" si="1"/>
        <v>1610.9999999999995</v>
      </c>
      <c r="F17" s="31">
        <f t="shared" si="1"/>
        <v>1614</v>
      </c>
      <c r="G17" s="31">
        <f t="shared" si="1"/>
        <v>1612.0000000000005</v>
      </c>
      <c r="H17" s="31">
        <f t="shared" si="1"/>
        <v>1615.0000000000002</v>
      </c>
      <c r="I17" s="31">
        <f t="shared" si="1"/>
        <v>1711.0000000000009</v>
      </c>
      <c r="J17" s="31">
        <f t="shared" si="1"/>
        <v>1703</v>
      </c>
      <c r="K17" s="164"/>
    </row>
    <row r="18" spans="1:11" ht="18" x14ac:dyDescent="0.25">
      <c r="A18" s="250" t="s">
        <v>7</v>
      </c>
      <c r="B18" s="99" t="s">
        <v>62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164"/>
    </row>
    <row r="19" spans="1:11" ht="18" x14ac:dyDescent="0.25">
      <c r="A19" s="250"/>
      <c r="B19" s="99" t="s">
        <v>85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164"/>
    </row>
    <row r="20" spans="1:11" ht="18" x14ac:dyDescent="0.25">
      <c r="A20" s="250"/>
      <c r="B20" s="99" t="s">
        <v>86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164"/>
    </row>
    <row r="21" spans="1:11" ht="18" x14ac:dyDescent="0.25">
      <c r="A21" s="250"/>
      <c r="B21" s="99" t="s">
        <v>87</v>
      </c>
      <c r="C21" s="31">
        <v>1</v>
      </c>
      <c r="D21" s="31">
        <v>1</v>
      </c>
      <c r="E21" s="31">
        <v>0</v>
      </c>
      <c r="F21" s="31">
        <v>1</v>
      </c>
      <c r="G21" s="31">
        <v>0</v>
      </c>
      <c r="H21" s="31">
        <v>1</v>
      </c>
      <c r="I21" s="31">
        <v>0</v>
      </c>
      <c r="J21" s="31">
        <v>0</v>
      </c>
      <c r="K21" s="164"/>
    </row>
    <row r="22" spans="1:11" ht="18" x14ac:dyDescent="0.25">
      <c r="A22" s="250"/>
      <c r="B22" s="99" t="s">
        <v>88</v>
      </c>
      <c r="C22" s="31">
        <v>2</v>
      </c>
      <c r="D22" s="31">
        <v>2</v>
      </c>
      <c r="E22" s="31">
        <v>1</v>
      </c>
      <c r="F22" s="31">
        <v>1</v>
      </c>
      <c r="G22" s="31">
        <v>1</v>
      </c>
      <c r="H22" s="31">
        <v>2</v>
      </c>
      <c r="I22" s="31">
        <v>0</v>
      </c>
      <c r="J22" s="31">
        <v>0</v>
      </c>
      <c r="K22" s="164"/>
    </row>
    <row r="23" spans="1:11" ht="18.75" thickBot="1" x14ac:dyDescent="0.3">
      <c r="A23" s="251"/>
      <c r="B23" s="100" t="s">
        <v>4</v>
      </c>
      <c r="C23" s="86">
        <f t="shared" ref="C23:J23" si="2">SUM(C18:C22)</f>
        <v>3</v>
      </c>
      <c r="D23" s="86">
        <f t="shared" si="2"/>
        <v>3</v>
      </c>
      <c r="E23" s="86">
        <f t="shared" si="2"/>
        <v>1</v>
      </c>
      <c r="F23" s="86">
        <f t="shared" si="2"/>
        <v>2</v>
      </c>
      <c r="G23" s="86">
        <f t="shared" si="2"/>
        <v>1</v>
      </c>
      <c r="H23" s="86">
        <f t="shared" si="2"/>
        <v>3</v>
      </c>
      <c r="I23" s="86">
        <f t="shared" si="2"/>
        <v>0</v>
      </c>
      <c r="J23" s="86">
        <f t="shared" si="2"/>
        <v>0</v>
      </c>
      <c r="K23" s="164"/>
    </row>
    <row r="24" spans="1:11" ht="18.75" thickTop="1" x14ac:dyDescent="0.25">
      <c r="A24" s="11"/>
      <c r="B24" s="11"/>
      <c r="C24" s="3"/>
      <c r="D24" s="3"/>
      <c r="E24" s="3"/>
      <c r="F24" s="3"/>
      <c r="G24" s="3"/>
      <c r="H24" s="3"/>
      <c r="I24" s="3"/>
      <c r="J24" s="3"/>
      <c r="K24" s="164"/>
    </row>
    <row r="25" spans="1:11" ht="18" x14ac:dyDescent="0.25">
      <c r="A25" s="7"/>
      <c r="B25" s="7"/>
      <c r="C25" s="3"/>
      <c r="D25" s="8"/>
      <c r="E25" s="3"/>
      <c r="F25" s="3"/>
      <c r="G25" s="3"/>
      <c r="H25" s="3"/>
      <c r="I25" s="3"/>
      <c r="J25" s="3"/>
      <c r="K25" s="164"/>
    </row>
    <row r="26" spans="1:11" ht="19.5" thickBot="1" x14ac:dyDescent="0.3">
      <c r="A26" s="207" t="s">
        <v>217</v>
      </c>
      <c r="B26" s="207"/>
      <c r="C26" s="207"/>
      <c r="D26" s="207"/>
      <c r="E26" s="207"/>
      <c r="F26" s="207"/>
      <c r="G26" s="207"/>
      <c r="H26" s="207"/>
      <c r="I26" s="207"/>
      <c r="J26" s="207"/>
      <c r="K26" s="164"/>
    </row>
    <row r="27" spans="1:11" ht="16.5" customHeight="1" thickTop="1" x14ac:dyDescent="0.25">
      <c r="A27" s="245" t="s">
        <v>0</v>
      </c>
      <c r="B27" s="245" t="s">
        <v>79</v>
      </c>
      <c r="C27" s="243" t="s">
        <v>80</v>
      </c>
      <c r="D27" s="243"/>
      <c r="E27" s="243" t="s">
        <v>81</v>
      </c>
      <c r="F27" s="243"/>
      <c r="G27" s="243" t="s">
        <v>82</v>
      </c>
      <c r="H27" s="243"/>
      <c r="I27" s="243" t="s">
        <v>83</v>
      </c>
      <c r="J27" s="243"/>
      <c r="K27" s="164"/>
    </row>
    <row r="28" spans="1:11" ht="17.25" customHeight="1" thickBot="1" x14ac:dyDescent="0.3">
      <c r="A28" s="246"/>
      <c r="B28" s="246"/>
      <c r="C28" s="11" t="s">
        <v>66</v>
      </c>
      <c r="D28" s="11" t="s">
        <v>84</v>
      </c>
      <c r="E28" s="11" t="s">
        <v>66</v>
      </c>
      <c r="F28" s="11" t="s">
        <v>84</v>
      </c>
      <c r="G28" s="11" t="s">
        <v>66</v>
      </c>
      <c r="H28" s="11" t="s">
        <v>84</v>
      </c>
      <c r="I28" s="11" t="s">
        <v>66</v>
      </c>
      <c r="J28" s="11" t="s">
        <v>84</v>
      </c>
      <c r="K28" s="164"/>
    </row>
    <row r="29" spans="1:11" ht="17.25" customHeight="1" thickTop="1" x14ac:dyDescent="0.25">
      <c r="A29" s="253" t="s">
        <v>8</v>
      </c>
      <c r="B29" s="98" t="s">
        <v>62</v>
      </c>
      <c r="C29" s="38">
        <v>146</v>
      </c>
      <c r="D29" s="38">
        <v>117.00000000000003</v>
      </c>
      <c r="E29" s="38">
        <v>147</v>
      </c>
      <c r="F29" s="38">
        <v>113</v>
      </c>
      <c r="G29" s="38">
        <v>146</v>
      </c>
      <c r="H29" s="38">
        <v>113</v>
      </c>
      <c r="I29" s="38">
        <v>150</v>
      </c>
      <c r="J29" s="38">
        <v>125</v>
      </c>
      <c r="K29" s="164"/>
    </row>
    <row r="30" spans="1:11" ht="17.25" customHeight="1" x14ac:dyDescent="0.25">
      <c r="A30" s="249"/>
      <c r="B30" s="99" t="s">
        <v>85</v>
      </c>
      <c r="C30" s="31">
        <v>904.00000000000023</v>
      </c>
      <c r="D30" s="31">
        <v>815</v>
      </c>
      <c r="E30" s="31">
        <v>898.00000000000068</v>
      </c>
      <c r="F30" s="31">
        <v>827.00000000000011</v>
      </c>
      <c r="G30" s="31">
        <v>891.00000000000023</v>
      </c>
      <c r="H30" s="31">
        <v>821.99999999999977</v>
      </c>
      <c r="I30" s="31">
        <v>938</v>
      </c>
      <c r="J30" s="31">
        <v>865.99999999999943</v>
      </c>
      <c r="K30" s="164"/>
    </row>
    <row r="31" spans="1:11" ht="16.5" customHeight="1" x14ac:dyDescent="0.25">
      <c r="A31" s="249"/>
      <c r="B31" s="99" t="s">
        <v>86</v>
      </c>
      <c r="C31" s="31">
        <v>1361.9999999999986</v>
      </c>
      <c r="D31" s="31">
        <v>1306.0000000000011</v>
      </c>
      <c r="E31" s="31">
        <v>1345.9999999999995</v>
      </c>
      <c r="F31" s="31">
        <v>1285.0000000000016</v>
      </c>
      <c r="G31" s="31">
        <v>1380.9999999999986</v>
      </c>
      <c r="H31" s="31">
        <v>1279.0000000000002</v>
      </c>
      <c r="I31" s="31">
        <v>1423.9999999999995</v>
      </c>
      <c r="J31" s="31">
        <v>1327.9999999999993</v>
      </c>
      <c r="K31" s="164"/>
    </row>
    <row r="32" spans="1:11" ht="15.75" customHeight="1" x14ac:dyDescent="0.25">
      <c r="A32" s="249"/>
      <c r="B32" s="99" t="s">
        <v>87</v>
      </c>
      <c r="C32" s="31">
        <v>1414</v>
      </c>
      <c r="D32" s="31">
        <v>1301.9999999999995</v>
      </c>
      <c r="E32" s="31">
        <v>1385.0000000000011</v>
      </c>
      <c r="F32" s="31">
        <v>1260.9999999999998</v>
      </c>
      <c r="G32" s="31">
        <v>1391</v>
      </c>
      <c r="H32" s="31">
        <v>1261.9999999999998</v>
      </c>
      <c r="I32" s="31">
        <v>1435.0000000000009</v>
      </c>
      <c r="J32" s="101">
        <v>1311.0000000000005</v>
      </c>
      <c r="K32" s="164"/>
    </row>
    <row r="33" spans="1:11" ht="14.25" customHeight="1" x14ac:dyDescent="0.25">
      <c r="A33" s="249"/>
      <c r="B33" s="99" t="s">
        <v>88</v>
      </c>
      <c r="C33" s="31">
        <v>1114.9999999999995</v>
      </c>
      <c r="D33" s="31">
        <v>980.0000000000008</v>
      </c>
      <c r="E33" s="31">
        <v>1078.0000000000002</v>
      </c>
      <c r="F33" s="31">
        <v>968.99999999999989</v>
      </c>
      <c r="G33" s="31">
        <v>1074</v>
      </c>
      <c r="H33" s="31">
        <v>974.99999999999966</v>
      </c>
      <c r="I33" s="31">
        <v>1117</v>
      </c>
      <c r="J33" s="31">
        <v>1000.0000000000001</v>
      </c>
      <c r="K33" s="164"/>
    </row>
    <row r="34" spans="1:11" ht="16.5" customHeight="1" x14ac:dyDescent="0.25">
      <c r="A34" s="249"/>
      <c r="B34" s="99" t="s">
        <v>4</v>
      </c>
      <c r="C34" s="31">
        <f t="shared" ref="C34:J34" si="3">SUM(C29:C33)</f>
        <v>4940.9999999999982</v>
      </c>
      <c r="D34" s="31">
        <f t="shared" si="3"/>
        <v>4520.0000000000009</v>
      </c>
      <c r="E34" s="31">
        <f t="shared" si="3"/>
        <v>4854.0000000000009</v>
      </c>
      <c r="F34" s="31">
        <f t="shared" si="3"/>
        <v>4455.0000000000018</v>
      </c>
      <c r="G34" s="31">
        <f t="shared" si="3"/>
        <v>4882.9999999999991</v>
      </c>
      <c r="H34" s="31">
        <f t="shared" si="3"/>
        <v>4451</v>
      </c>
      <c r="I34" s="31">
        <f t="shared" si="3"/>
        <v>5064</v>
      </c>
      <c r="J34" s="31">
        <f t="shared" si="3"/>
        <v>4629.9999999999991</v>
      </c>
      <c r="K34" s="164"/>
    </row>
    <row r="35" spans="1:11" ht="15.75" hidden="1" customHeight="1" x14ac:dyDescent="0.25">
      <c r="A35" s="249" t="s">
        <v>43</v>
      </c>
      <c r="B35" s="172" t="s">
        <v>62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164"/>
    </row>
    <row r="36" spans="1:11" ht="15.75" hidden="1" customHeight="1" x14ac:dyDescent="0.25">
      <c r="A36" s="249"/>
      <c r="B36" s="172" t="s">
        <v>85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164"/>
    </row>
    <row r="37" spans="1:11" ht="15.75" hidden="1" customHeight="1" x14ac:dyDescent="0.25">
      <c r="A37" s="249"/>
      <c r="B37" s="172" t="s">
        <v>86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164"/>
    </row>
    <row r="38" spans="1:11" ht="13.5" hidden="1" customHeight="1" x14ac:dyDescent="0.25">
      <c r="A38" s="249"/>
      <c r="B38" s="172" t="s">
        <v>87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164"/>
    </row>
    <row r="39" spans="1:11" ht="15.75" hidden="1" customHeight="1" x14ac:dyDescent="0.25">
      <c r="A39" s="249"/>
      <c r="B39" s="99" t="s">
        <v>88</v>
      </c>
      <c r="C39" s="31">
        <v>0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164"/>
    </row>
    <row r="40" spans="1:11" ht="15.75" hidden="1" customHeight="1" x14ac:dyDescent="0.25">
      <c r="A40" s="249"/>
      <c r="B40" s="99" t="s">
        <v>4</v>
      </c>
      <c r="C40" s="31">
        <f t="shared" ref="C40:J40" si="4">SUM(C35:C39)</f>
        <v>0</v>
      </c>
      <c r="D40" s="31">
        <f t="shared" si="4"/>
        <v>0</v>
      </c>
      <c r="E40" s="31">
        <f t="shared" si="4"/>
        <v>0</v>
      </c>
      <c r="F40" s="31">
        <f t="shared" si="4"/>
        <v>0</v>
      </c>
      <c r="G40" s="31">
        <f t="shared" si="4"/>
        <v>0</v>
      </c>
      <c r="H40" s="31">
        <f t="shared" si="4"/>
        <v>0</v>
      </c>
      <c r="I40" s="31">
        <f t="shared" si="4"/>
        <v>0</v>
      </c>
      <c r="J40" s="31">
        <f t="shared" si="4"/>
        <v>0</v>
      </c>
      <c r="K40" s="164"/>
    </row>
    <row r="41" spans="1:11" ht="15.75" customHeight="1" x14ac:dyDescent="0.25">
      <c r="A41" s="249" t="s">
        <v>58</v>
      </c>
      <c r="B41" s="172" t="s">
        <v>62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2</v>
      </c>
    </row>
    <row r="42" spans="1:11" ht="15.75" customHeight="1" x14ac:dyDescent="0.25">
      <c r="A42" s="249"/>
      <c r="B42" s="172" t="s">
        <v>85</v>
      </c>
      <c r="C42" s="31">
        <v>5</v>
      </c>
      <c r="D42" s="31">
        <v>11</v>
      </c>
      <c r="E42" s="31">
        <v>3</v>
      </c>
      <c r="F42" s="31">
        <v>6</v>
      </c>
      <c r="G42" s="31">
        <v>3</v>
      </c>
      <c r="H42" s="31">
        <v>6</v>
      </c>
      <c r="I42" s="31">
        <v>8</v>
      </c>
      <c r="J42" s="31">
        <v>17</v>
      </c>
    </row>
    <row r="43" spans="1:11" ht="15" customHeight="1" x14ac:dyDescent="0.25">
      <c r="A43" s="249"/>
      <c r="B43" s="172" t="s">
        <v>86</v>
      </c>
      <c r="C43" s="31">
        <v>14</v>
      </c>
      <c r="D43" s="31">
        <v>12</v>
      </c>
      <c r="E43" s="31">
        <v>7</v>
      </c>
      <c r="F43" s="31">
        <v>8</v>
      </c>
      <c r="G43" s="31">
        <v>7</v>
      </c>
      <c r="H43" s="31">
        <v>8</v>
      </c>
      <c r="I43" s="31">
        <v>16</v>
      </c>
      <c r="J43" s="31">
        <v>21</v>
      </c>
    </row>
    <row r="44" spans="1:11" ht="15.75" customHeight="1" x14ac:dyDescent="0.25">
      <c r="A44" s="249"/>
      <c r="B44" s="172" t="s">
        <v>87</v>
      </c>
      <c r="C44" s="31">
        <v>9</v>
      </c>
      <c r="D44" s="31">
        <v>5</v>
      </c>
      <c r="E44" s="31">
        <v>4</v>
      </c>
      <c r="F44" s="31">
        <v>3</v>
      </c>
      <c r="G44" s="31">
        <v>4</v>
      </c>
      <c r="H44" s="31">
        <v>3</v>
      </c>
      <c r="I44" s="31">
        <v>11</v>
      </c>
      <c r="J44" s="31">
        <v>11</v>
      </c>
    </row>
    <row r="45" spans="1:11" ht="15.75" customHeight="1" x14ac:dyDescent="0.25">
      <c r="A45" s="249"/>
      <c r="B45" s="99" t="s">
        <v>88</v>
      </c>
      <c r="C45" s="31">
        <v>3</v>
      </c>
      <c r="D45" s="31">
        <v>5</v>
      </c>
      <c r="E45" s="31">
        <v>3</v>
      </c>
      <c r="F45" s="31">
        <v>5</v>
      </c>
      <c r="G45" s="31">
        <v>3</v>
      </c>
      <c r="H45" s="31">
        <v>5</v>
      </c>
      <c r="I45" s="31">
        <v>3</v>
      </c>
      <c r="J45" s="31">
        <v>5</v>
      </c>
    </row>
    <row r="46" spans="1:11" ht="15.75" customHeight="1" thickBot="1" x14ac:dyDescent="0.3">
      <c r="A46" s="252"/>
      <c r="B46" s="102" t="s">
        <v>4</v>
      </c>
      <c r="C46" s="39">
        <f t="shared" ref="C46:J46" si="5">SUM(C41:C45)</f>
        <v>31</v>
      </c>
      <c r="D46" s="39">
        <f t="shared" si="5"/>
        <v>33</v>
      </c>
      <c r="E46" s="39">
        <f t="shared" si="5"/>
        <v>17</v>
      </c>
      <c r="F46" s="39">
        <f t="shared" si="5"/>
        <v>22</v>
      </c>
      <c r="G46" s="39">
        <f t="shared" si="5"/>
        <v>17</v>
      </c>
      <c r="H46" s="39">
        <f t="shared" si="5"/>
        <v>22</v>
      </c>
      <c r="I46" s="39">
        <f t="shared" si="5"/>
        <v>38</v>
      </c>
      <c r="J46" s="39">
        <f t="shared" si="5"/>
        <v>56</v>
      </c>
    </row>
    <row r="47" spans="1:11" ht="15.75" customHeight="1" thickTop="1" x14ac:dyDescent="0.25">
      <c r="A47" s="253" t="s">
        <v>4</v>
      </c>
      <c r="B47" s="176" t="s">
        <v>62</v>
      </c>
      <c r="C47" s="38">
        <f t="shared" ref="C47:J52" si="6">SUM(C41,C35,C29,C18,C12,C6)</f>
        <v>224</v>
      </c>
      <c r="D47" s="38">
        <f t="shared" si="6"/>
        <v>207.00000000000003</v>
      </c>
      <c r="E47" s="38">
        <f t="shared" si="6"/>
        <v>190</v>
      </c>
      <c r="F47" s="38">
        <f t="shared" si="6"/>
        <v>155</v>
      </c>
      <c r="G47" s="38">
        <f t="shared" si="6"/>
        <v>196.00000000000003</v>
      </c>
      <c r="H47" s="38">
        <f t="shared" si="6"/>
        <v>167</v>
      </c>
      <c r="I47" s="38">
        <f t="shared" si="6"/>
        <v>208</v>
      </c>
      <c r="J47" s="38">
        <f t="shared" si="6"/>
        <v>188</v>
      </c>
    </row>
    <row r="48" spans="1:11" ht="15.75" customHeight="1" x14ac:dyDescent="0.25">
      <c r="A48" s="249"/>
      <c r="B48" s="175" t="s">
        <v>85</v>
      </c>
      <c r="C48" s="31">
        <f t="shared" si="6"/>
        <v>1497</v>
      </c>
      <c r="D48" s="31">
        <f t="shared" si="6"/>
        <v>1374</v>
      </c>
      <c r="E48" s="31">
        <f t="shared" si="6"/>
        <v>1440.0000000000007</v>
      </c>
      <c r="F48" s="31">
        <f t="shared" si="6"/>
        <v>1325</v>
      </c>
      <c r="G48" s="31">
        <f t="shared" si="6"/>
        <v>1432.0000000000002</v>
      </c>
      <c r="H48" s="31">
        <f t="shared" si="6"/>
        <v>1329.9999999999998</v>
      </c>
      <c r="I48" s="31">
        <f t="shared" si="6"/>
        <v>1529.0000000000002</v>
      </c>
      <c r="J48" s="31">
        <f t="shared" si="6"/>
        <v>1418.9999999999995</v>
      </c>
    </row>
    <row r="49" spans="1:10" ht="18" x14ac:dyDescent="0.25">
      <c r="A49" s="249"/>
      <c r="B49" s="175" t="s">
        <v>86</v>
      </c>
      <c r="C49" s="31">
        <f t="shared" si="6"/>
        <v>1988.9999999999984</v>
      </c>
      <c r="D49" s="31">
        <f t="shared" si="6"/>
        <v>1977.0000000000011</v>
      </c>
      <c r="E49" s="31">
        <f t="shared" si="6"/>
        <v>1889.9999999999993</v>
      </c>
      <c r="F49" s="31">
        <f t="shared" si="6"/>
        <v>1869.0000000000018</v>
      </c>
      <c r="G49" s="31">
        <f t="shared" si="6"/>
        <v>1933.9999999999986</v>
      </c>
      <c r="H49" s="31">
        <f t="shared" si="6"/>
        <v>1859.0000000000002</v>
      </c>
      <c r="I49" s="31">
        <f t="shared" si="6"/>
        <v>2057</v>
      </c>
      <c r="J49" s="31">
        <f t="shared" si="6"/>
        <v>1973.9999999999995</v>
      </c>
    </row>
    <row r="50" spans="1:10" ht="15" customHeight="1" x14ac:dyDescent="0.25">
      <c r="A50" s="249"/>
      <c r="B50" s="175" t="s">
        <v>87</v>
      </c>
      <c r="C50" s="31">
        <f t="shared" si="6"/>
        <v>2029</v>
      </c>
      <c r="D50" s="31">
        <f t="shared" si="6"/>
        <v>1979</v>
      </c>
      <c r="E50" s="31">
        <f t="shared" si="6"/>
        <v>1927.0000000000009</v>
      </c>
      <c r="F50" s="31">
        <f t="shared" si="6"/>
        <v>1851.9999999999995</v>
      </c>
      <c r="G50" s="31">
        <f t="shared" si="6"/>
        <v>1928.0000000000002</v>
      </c>
      <c r="H50" s="31">
        <f t="shared" si="6"/>
        <v>1847</v>
      </c>
      <c r="I50" s="31">
        <f t="shared" si="6"/>
        <v>2032.0000000000011</v>
      </c>
      <c r="J50" s="31">
        <f t="shared" si="6"/>
        <v>1950.0000000000002</v>
      </c>
    </row>
    <row r="51" spans="1:10" ht="18.75" thickBot="1" x14ac:dyDescent="0.3">
      <c r="A51" s="249"/>
      <c r="B51" s="177" t="s">
        <v>88</v>
      </c>
      <c r="C51" s="31">
        <f t="shared" si="6"/>
        <v>1493.9999999999995</v>
      </c>
      <c r="D51" s="31">
        <f t="shared" si="6"/>
        <v>1346.0000000000009</v>
      </c>
      <c r="E51" s="31">
        <f t="shared" si="6"/>
        <v>1415.0000000000002</v>
      </c>
      <c r="F51" s="31">
        <f t="shared" si="6"/>
        <v>1290</v>
      </c>
      <c r="G51" s="31">
        <f t="shared" si="6"/>
        <v>1415.0000000000005</v>
      </c>
      <c r="H51" s="31">
        <f t="shared" si="6"/>
        <v>1295.9999999999998</v>
      </c>
      <c r="I51" s="31">
        <f t="shared" si="6"/>
        <v>1476</v>
      </c>
      <c r="J51" s="31">
        <f t="shared" si="6"/>
        <v>1358.0000000000002</v>
      </c>
    </row>
    <row r="52" spans="1:10" ht="16.5" customHeight="1" thickTop="1" thickBot="1" x14ac:dyDescent="0.3">
      <c r="A52" s="254"/>
      <c r="B52" s="190" t="s">
        <v>4</v>
      </c>
      <c r="C52" s="126">
        <f t="shared" si="6"/>
        <v>7232.9999999999982</v>
      </c>
      <c r="D52" s="126">
        <f t="shared" si="6"/>
        <v>6883.0000000000018</v>
      </c>
      <c r="E52" s="126">
        <f t="shared" si="6"/>
        <v>6862</v>
      </c>
      <c r="F52" s="126">
        <f t="shared" si="6"/>
        <v>6491.0000000000018</v>
      </c>
      <c r="G52" s="126">
        <f t="shared" si="6"/>
        <v>6905</v>
      </c>
      <c r="H52" s="126">
        <f t="shared" si="6"/>
        <v>6499</v>
      </c>
      <c r="I52" s="126">
        <f t="shared" si="6"/>
        <v>7302.0000000000009</v>
      </c>
      <c r="J52" s="126">
        <f t="shared" si="6"/>
        <v>6888.9999999999991</v>
      </c>
    </row>
    <row r="53" spans="1:10" ht="15.75" thickTop="1" x14ac:dyDescent="0.25"/>
  </sheetData>
  <mergeCells count="22">
    <mergeCell ref="A2:J2"/>
    <mergeCell ref="A1:J1"/>
    <mergeCell ref="B27:B28"/>
    <mergeCell ref="C27:D27"/>
    <mergeCell ref="E27:F27"/>
    <mergeCell ref="G27:H27"/>
    <mergeCell ref="I27:J27"/>
    <mergeCell ref="A26:J26"/>
    <mergeCell ref="G3:H3"/>
    <mergeCell ref="I3:J3"/>
    <mergeCell ref="A6:A11"/>
    <mergeCell ref="A12:A17"/>
    <mergeCell ref="B3:B4"/>
    <mergeCell ref="C3:D3"/>
    <mergeCell ref="E3:F3"/>
    <mergeCell ref="A3:A5"/>
    <mergeCell ref="A27:A28"/>
    <mergeCell ref="A35:A40"/>
    <mergeCell ref="A18:A23"/>
    <mergeCell ref="A41:A46"/>
    <mergeCell ref="A47:A52"/>
    <mergeCell ref="A29:A34"/>
  </mergeCells>
  <printOptions horizontalCentered="1"/>
  <pageMargins left="1" right="1" top="1.5" bottom="1" header="1.5" footer="1"/>
  <pageSetup paperSize="9" scale="95" firstPageNumber="27" orientation="landscape" useFirstPageNumber="1" horizontalDpi="300" verticalDpi="300" r:id="rId1"/>
  <headerFooter>
    <oddFooter>&amp;C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144"/>
  <sheetViews>
    <sheetView rightToLeft="1" view="pageBreakPreview" topLeftCell="A118" zoomScaleSheetLayoutView="100" workbookViewId="0">
      <selection activeCell="M122" sqref="M122"/>
    </sheetView>
  </sheetViews>
  <sheetFormatPr defaultRowHeight="15" x14ac:dyDescent="0.25"/>
  <cols>
    <col min="1" max="1" width="11.42578125" customWidth="1"/>
    <col min="2" max="2" width="14.140625" customWidth="1"/>
    <col min="3" max="10" width="11" customWidth="1"/>
  </cols>
  <sheetData>
    <row r="1" spans="1:10" ht="11.25" customHeight="1" x14ac:dyDescent="0.25">
      <c r="A1" s="204"/>
      <c r="B1" s="204"/>
      <c r="C1" s="204"/>
      <c r="D1" s="204"/>
      <c r="E1" s="204"/>
      <c r="F1" s="204"/>
      <c r="G1" s="204"/>
      <c r="H1" s="204"/>
      <c r="I1" s="204"/>
      <c r="J1" s="204"/>
    </row>
    <row r="2" spans="1:10" ht="18.75" x14ac:dyDescent="0.25">
      <c r="A2" s="205" t="s">
        <v>185</v>
      </c>
      <c r="B2" s="205"/>
      <c r="C2" s="205"/>
      <c r="D2" s="205"/>
      <c r="E2" s="205"/>
      <c r="F2" s="205"/>
      <c r="G2" s="205"/>
      <c r="H2" s="205"/>
      <c r="I2" s="205"/>
      <c r="J2" s="205"/>
    </row>
    <row r="3" spans="1:10" ht="19.5" thickBot="1" x14ac:dyDescent="0.3">
      <c r="A3" s="206" t="s">
        <v>218</v>
      </c>
      <c r="B3" s="206"/>
      <c r="C3" s="206"/>
      <c r="D3" s="206"/>
      <c r="E3" s="206"/>
      <c r="F3" s="206"/>
      <c r="G3" s="206"/>
      <c r="H3" s="206"/>
      <c r="I3" s="206"/>
      <c r="J3" s="206"/>
    </row>
    <row r="4" spans="1:10" ht="18.75" customHeight="1" thickTop="1" x14ac:dyDescent="0.25">
      <c r="A4" s="259" t="s">
        <v>9</v>
      </c>
      <c r="B4" s="258" t="s">
        <v>79</v>
      </c>
      <c r="C4" s="259" t="s">
        <v>80</v>
      </c>
      <c r="D4" s="259"/>
      <c r="E4" s="259" t="s">
        <v>81</v>
      </c>
      <c r="F4" s="259"/>
      <c r="G4" s="259" t="s">
        <v>82</v>
      </c>
      <c r="H4" s="259"/>
      <c r="I4" s="259" t="s">
        <v>83</v>
      </c>
      <c r="J4" s="259"/>
    </row>
    <row r="5" spans="1:10" ht="18" x14ac:dyDescent="0.25">
      <c r="A5" s="249"/>
      <c r="B5" s="250"/>
      <c r="C5" s="99" t="s">
        <v>66</v>
      </c>
      <c r="D5" s="99" t="s">
        <v>84</v>
      </c>
      <c r="E5" s="99" t="s">
        <v>66</v>
      </c>
      <c r="F5" s="99" t="s">
        <v>84</v>
      </c>
      <c r="G5" s="99" t="s">
        <v>66</v>
      </c>
      <c r="H5" s="99" t="s">
        <v>84</v>
      </c>
      <c r="I5" s="99" t="s">
        <v>66</v>
      </c>
      <c r="J5" s="99" t="s">
        <v>84</v>
      </c>
    </row>
    <row r="6" spans="1:10" ht="15" customHeight="1" thickBot="1" x14ac:dyDescent="0.3">
      <c r="A6" s="257"/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5.95" customHeight="1" thickTop="1" x14ac:dyDescent="0.25">
      <c r="A7" s="253" t="s">
        <v>10</v>
      </c>
      <c r="B7" s="98" t="s">
        <v>62</v>
      </c>
      <c r="C7" s="38" t="s">
        <v>148</v>
      </c>
      <c r="D7" s="38" t="s">
        <v>148</v>
      </c>
      <c r="E7" s="38" t="s">
        <v>148</v>
      </c>
      <c r="F7" s="38" t="s">
        <v>148</v>
      </c>
      <c r="G7" s="38" t="s">
        <v>148</v>
      </c>
      <c r="H7" s="38" t="s">
        <v>148</v>
      </c>
      <c r="I7" s="38" t="s">
        <v>148</v>
      </c>
      <c r="J7" s="38" t="s">
        <v>148</v>
      </c>
    </row>
    <row r="8" spans="1:10" ht="15.95" customHeight="1" x14ac:dyDescent="0.25">
      <c r="A8" s="249"/>
      <c r="B8" s="99" t="s">
        <v>85</v>
      </c>
      <c r="C8" s="31" t="s">
        <v>148</v>
      </c>
      <c r="D8" s="31" t="s">
        <v>148</v>
      </c>
      <c r="E8" s="31" t="s">
        <v>148</v>
      </c>
      <c r="F8" s="31" t="s">
        <v>148</v>
      </c>
      <c r="G8" s="31" t="s">
        <v>148</v>
      </c>
      <c r="H8" s="31" t="s">
        <v>148</v>
      </c>
      <c r="I8" s="31" t="s">
        <v>148</v>
      </c>
      <c r="J8" s="31" t="s">
        <v>148</v>
      </c>
    </row>
    <row r="9" spans="1:10" ht="15.95" customHeight="1" x14ac:dyDescent="0.25">
      <c r="A9" s="249"/>
      <c r="B9" s="99" t="s">
        <v>86</v>
      </c>
      <c r="C9" s="31" t="s">
        <v>148</v>
      </c>
      <c r="D9" s="31" t="s">
        <v>148</v>
      </c>
      <c r="E9" s="31" t="s">
        <v>148</v>
      </c>
      <c r="F9" s="31" t="s">
        <v>148</v>
      </c>
      <c r="G9" s="31" t="s">
        <v>148</v>
      </c>
      <c r="H9" s="31" t="s">
        <v>148</v>
      </c>
      <c r="I9" s="31" t="s">
        <v>148</v>
      </c>
      <c r="J9" s="31" t="s">
        <v>148</v>
      </c>
    </row>
    <row r="10" spans="1:10" ht="15.95" customHeight="1" x14ac:dyDescent="0.25">
      <c r="A10" s="249"/>
      <c r="B10" s="99" t="s">
        <v>87</v>
      </c>
      <c r="C10" s="31" t="s">
        <v>148</v>
      </c>
      <c r="D10" s="31" t="s">
        <v>148</v>
      </c>
      <c r="E10" s="31" t="s">
        <v>148</v>
      </c>
      <c r="F10" s="31" t="s">
        <v>148</v>
      </c>
      <c r="G10" s="31" t="s">
        <v>148</v>
      </c>
      <c r="H10" s="31" t="s">
        <v>148</v>
      </c>
      <c r="I10" s="31" t="s">
        <v>148</v>
      </c>
      <c r="J10" s="31" t="s">
        <v>148</v>
      </c>
    </row>
    <row r="11" spans="1:10" ht="15.95" customHeight="1" x14ac:dyDescent="0.25">
      <c r="A11" s="249"/>
      <c r="B11" s="99" t="s">
        <v>88</v>
      </c>
      <c r="C11" s="31" t="s">
        <v>148</v>
      </c>
      <c r="D11" s="31" t="s">
        <v>148</v>
      </c>
      <c r="E11" s="31" t="s">
        <v>148</v>
      </c>
      <c r="F11" s="31" t="s">
        <v>148</v>
      </c>
      <c r="G11" s="31" t="s">
        <v>148</v>
      </c>
      <c r="H11" s="31" t="s">
        <v>148</v>
      </c>
      <c r="I11" s="31" t="s">
        <v>148</v>
      </c>
      <c r="J11" s="31" t="s">
        <v>148</v>
      </c>
    </row>
    <row r="12" spans="1:10" ht="15.95" customHeight="1" x14ac:dyDescent="0.25">
      <c r="A12" s="249"/>
      <c r="B12" s="99" t="s">
        <v>4</v>
      </c>
      <c r="C12" s="31" t="s">
        <v>148</v>
      </c>
      <c r="D12" s="31" t="s">
        <v>148</v>
      </c>
      <c r="E12" s="31" t="s">
        <v>148</v>
      </c>
      <c r="F12" s="31" t="s">
        <v>148</v>
      </c>
      <c r="G12" s="31" t="s">
        <v>148</v>
      </c>
      <c r="H12" s="31" t="s">
        <v>148</v>
      </c>
      <c r="I12" s="31" t="s">
        <v>148</v>
      </c>
      <c r="J12" s="31" t="s">
        <v>148</v>
      </c>
    </row>
    <row r="13" spans="1:10" ht="15.95" customHeight="1" x14ac:dyDescent="0.25">
      <c r="A13" s="249" t="s">
        <v>11</v>
      </c>
      <c r="B13" s="99" t="s">
        <v>62</v>
      </c>
      <c r="C13" s="31">
        <v>14.000000000000005</v>
      </c>
      <c r="D13" s="31">
        <v>5</v>
      </c>
      <c r="E13" s="31">
        <v>14.000000000000005</v>
      </c>
      <c r="F13" s="31">
        <v>5</v>
      </c>
      <c r="G13" s="31">
        <v>14.000000000000005</v>
      </c>
      <c r="H13" s="31">
        <v>6</v>
      </c>
      <c r="I13" s="31">
        <v>13</v>
      </c>
      <c r="J13" s="31">
        <v>5</v>
      </c>
    </row>
    <row r="14" spans="1:10" ht="15.95" customHeight="1" x14ac:dyDescent="0.25">
      <c r="A14" s="249"/>
      <c r="B14" s="99" t="s">
        <v>85</v>
      </c>
      <c r="C14" s="31">
        <v>73</v>
      </c>
      <c r="D14" s="31">
        <v>79</v>
      </c>
      <c r="E14" s="31">
        <v>71</v>
      </c>
      <c r="F14" s="31">
        <v>87</v>
      </c>
      <c r="G14" s="31">
        <v>62.000000000000014</v>
      </c>
      <c r="H14" s="31">
        <v>72</v>
      </c>
      <c r="I14" s="31">
        <v>89</v>
      </c>
      <c r="J14" s="31">
        <v>84</v>
      </c>
    </row>
    <row r="15" spans="1:10" ht="15.95" customHeight="1" x14ac:dyDescent="0.25">
      <c r="A15" s="249"/>
      <c r="B15" s="99" t="s">
        <v>86</v>
      </c>
      <c r="C15" s="31">
        <v>74</v>
      </c>
      <c r="D15" s="31">
        <v>120</v>
      </c>
      <c r="E15" s="31">
        <v>74</v>
      </c>
      <c r="F15" s="31">
        <v>109</v>
      </c>
      <c r="G15" s="31">
        <v>91</v>
      </c>
      <c r="H15" s="31">
        <v>103.00000000000003</v>
      </c>
      <c r="I15" s="31">
        <v>89</v>
      </c>
      <c r="J15" s="31">
        <v>89</v>
      </c>
    </row>
    <row r="16" spans="1:10" ht="15.95" customHeight="1" x14ac:dyDescent="0.25">
      <c r="A16" s="249"/>
      <c r="B16" s="99" t="s">
        <v>87</v>
      </c>
      <c r="C16" s="31">
        <v>48</v>
      </c>
      <c r="D16" s="31">
        <v>65</v>
      </c>
      <c r="E16" s="31">
        <v>46</v>
      </c>
      <c r="F16" s="31">
        <v>62</v>
      </c>
      <c r="G16" s="31">
        <v>44</v>
      </c>
      <c r="H16" s="31">
        <v>56</v>
      </c>
      <c r="I16" s="31">
        <v>44</v>
      </c>
      <c r="J16" s="31">
        <v>68</v>
      </c>
    </row>
    <row r="17" spans="1:10" ht="15.95" customHeight="1" x14ac:dyDescent="0.25">
      <c r="A17" s="249"/>
      <c r="B17" s="99" t="s">
        <v>88</v>
      </c>
      <c r="C17" s="31">
        <v>0</v>
      </c>
      <c r="D17" s="31">
        <v>0</v>
      </c>
      <c r="E17" s="31">
        <v>0</v>
      </c>
      <c r="F17" s="31">
        <v>0</v>
      </c>
      <c r="G17" s="31">
        <v>1</v>
      </c>
      <c r="H17" s="31">
        <v>1</v>
      </c>
      <c r="I17" s="31">
        <v>3</v>
      </c>
      <c r="J17" s="31">
        <v>3</v>
      </c>
    </row>
    <row r="18" spans="1:10" ht="15.95" customHeight="1" x14ac:dyDescent="0.25">
      <c r="A18" s="249"/>
      <c r="B18" s="99" t="s">
        <v>4</v>
      </c>
      <c r="C18" s="31">
        <f t="shared" ref="C18:J18" si="0">SUM(C13:C17)</f>
        <v>209</v>
      </c>
      <c r="D18" s="31">
        <f t="shared" si="0"/>
        <v>269</v>
      </c>
      <c r="E18" s="31">
        <f t="shared" si="0"/>
        <v>205</v>
      </c>
      <c r="F18" s="31">
        <f t="shared" si="0"/>
        <v>263</v>
      </c>
      <c r="G18" s="31">
        <f t="shared" si="0"/>
        <v>212</v>
      </c>
      <c r="H18" s="31">
        <f t="shared" si="0"/>
        <v>238.00000000000003</v>
      </c>
      <c r="I18" s="31">
        <f t="shared" si="0"/>
        <v>238</v>
      </c>
      <c r="J18" s="31">
        <f t="shared" si="0"/>
        <v>249</v>
      </c>
    </row>
    <row r="19" spans="1:10" ht="15.95" customHeight="1" x14ac:dyDescent="0.25">
      <c r="A19" s="249" t="s">
        <v>12</v>
      </c>
      <c r="B19" s="99" t="s">
        <v>62</v>
      </c>
      <c r="C19" s="31">
        <v>0</v>
      </c>
      <c r="D19" s="31">
        <v>0</v>
      </c>
      <c r="E19" s="31">
        <v>2</v>
      </c>
      <c r="F19" s="31">
        <v>0</v>
      </c>
      <c r="G19" s="31">
        <v>2</v>
      </c>
      <c r="H19" s="31">
        <v>0</v>
      </c>
      <c r="I19" s="31">
        <v>2</v>
      </c>
      <c r="J19" s="31">
        <v>0</v>
      </c>
    </row>
    <row r="20" spans="1:10" ht="15.95" customHeight="1" x14ac:dyDescent="0.25">
      <c r="A20" s="249"/>
      <c r="B20" s="99" t="s">
        <v>85</v>
      </c>
      <c r="C20" s="31">
        <v>7</v>
      </c>
      <c r="D20" s="31">
        <v>6</v>
      </c>
      <c r="E20" s="31">
        <v>7</v>
      </c>
      <c r="F20" s="31">
        <v>7</v>
      </c>
      <c r="G20" s="31">
        <v>7</v>
      </c>
      <c r="H20" s="31">
        <v>5</v>
      </c>
      <c r="I20" s="31">
        <v>13</v>
      </c>
      <c r="J20" s="31">
        <v>10</v>
      </c>
    </row>
    <row r="21" spans="1:10" ht="15.95" customHeight="1" x14ac:dyDescent="0.25">
      <c r="A21" s="249"/>
      <c r="B21" s="99" t="s">
        <v>86</v>
      </c>
      <c r="C21" s="31">
        <v>11</v>
      </c>
      <c r="D21" s="31">
        <v>11</v>
      </c>
      <c r="E21" s="31">
        <v>4</v>
      </c>
      <c r="F21" s="31">
        <v>7</v>
      </c>
      <c r="G21" s="31">
        <v>4</v>
      </c>
      <c r="H21" s="31">
        <v>9</v>
      </c>
      <c r="I21" s="31">
        <v>8</v>
      </c>
      <c r="J21" s="31">
        <v>16</v>
      </c>
    </row>
    <row r="22" spans="1:10" ht="15.95" customHeight="1" x14ac:dyDescent="0.25">
      <c r="A22" s="249"/>
      <c r="B22" s="99" t="s">
        <v>87</v>
      </c>
      <c r="C22" s="31">
        <v>18</v>
      </c>
      <c r="D22" s="31">
        <v>26</v>
      </c>
      <c r="E22" s="31">
        <v>8</v>
      </c>
      <c r="F22" s="31">
        <v>19</v>
      </c>
      <c r="G22" s="31">
        <v>7</v>
      </c>
      <c r="H22" s="31">
        <v>18</v>
      </c>
      <c r="I22" s="31">
        <v>8</v>
      </c>
      <c r="J22" s="31">
        <v>21</v>
      </c>
    </row>
    <row r="23" spans="1:10" ht="15.95" customHeight="1" x14ac:dyDescent="0.25">
      <c r="A23" s="249"/>
      <c r="B23" s="99" t="s">
        <v>88</v>
      </c>
      <c r="C23" s="31">
        <v>8</v>
      </c>
      <c r="D23" s="31">
        <v>9</v>
      </c>
      <c r="E23" s="31">
        <v>0</v>
      </c>
      <c r="F23" s="31">
        <v>2</v>
      </c>
      <c r="G23" s="31">
        <v>1</v>
      </c>
      <c r="H23" s="31">
        <v>2</v>
      </c>
      <c r="I23" s="31">
        <v>5</v>
      </c>
      <c r="J23" s="31">
        <v>9</v>
      </c>
    </row>
    <row r="24" spans="1:10" ht="15.95" customHeight="1" x14ac:dyDescent="0.25">
      <c r="A24" s="249"/>
      <c r="B24" s="99" t="s">
        <v>4</v>
      </c>
      <c r="C24" s="31">
        <f t="shared" ref="C24:J24" si="1">SUM(C19:C23)</f>
        <v>44</v>
      </c>
      <c r="D24" s="31">
        <f t="shared" si="1"/>
        <v>52</v>
      </c>
      <c r="E24" s="31">
        <f t="shared" si="1"/>
        <v>21</v>
      </c>
      <c r="F24" s="31">
        <f t="shared" si="1"/>
        <v>35</v>
      </c>
      <c r="G24" s="31">
        <f t="shared" si="1"/>
        <v>21</v>
      </c>
      <c r="H24" s="31">
        <f t="shared" si="1"/>
        <v>34</v>
      </c>
      <c r="I24" s="31">
        <f t="shared" si="1"/>
        <v>36</v>
      </c>
      <c r="J24" s="31">
        <f t="shared" si="1"/>
        <v>56</v>
      </c>
    </row>
    <row r="25" spans="1:10" ht="15.75" customHeight="1" x14ac:dyDescent="0.25">
      <c r="A25" s="249" t="s">
        <v>13</v>
      </c>
      <c r="B25" s="99" t="s">
        <v>62</v>
      </c>
      <c r="C25" s="31" t="s">
        <v>148</v>
      </c>
      <c r="D25" s="31" t="s">
        <v>148</v>
      </c>
      <c r="E25" s="31" t="s">
        <v>148</v>
      </c>
      <c r="F25" s="31" t="s">
        <v>148</v>
      </c>
      <c r="G25" s="31" t="s">
        <v>148</v>
      </c>
      <c r="H25" s="31" t="s">
        <v>148</v>
      </c>
      <c r="I25" s="31" t="s">
        <v>148</v>
      </c>
      <c r="J25" s="31" t="s">
        <v>148</v>
      </c>
    </row>
    <row r="26" spans="1:10" ht="14.25" customHeight="1" x14ac:dyDescent="0.25">
      <c r="A26" s="249"/>
      <c r="B26" s="99" t="s">
        <v>85</v>
      </c>
      <c r="C26" s="31" t="s">
        <v>148</v>
      </c>
      <c r="D26" s="31" t="s">
        <v>148</v>
      </c>
      <c r="E26" s="31" t="s">
        <v>148</v>
      </c>
      <c r="F26" s="31" t="s">
        <v>148</v>
      </c>
      <c r="G26" s="31" t="s">
        <v>148</v>
      </c>
      <c r="H26" s="31" t="s">
        <v>148</v>
      </c>
      <c r="I26" s="31" t="s">
        <v>148</v>
      </c>
      <c r="J26" s="31" t="s">
        <v>148</v>
      </c>
    </row>
    <row r="27" spans="1:10" ht="15.95" customHeight="1" x14ac:dyDescent="0.25">
      <c r="A27" s="249"/>
      <c r="B27" s="99" t="s">
        <v>86</v>
      </c>
      <c r="C27" s="31" t="s">
        <v>148</v>
      </c>
      <c r="D27" s="31" t="s">
        <v>148</v>
      </c>
      <c r="E27" s="31" t="s">
        <v>148</v>
      </c>
      <c r="F27" s="31" t="s">
        <v>148</v>
      </c>
      <c r="G27" s="31" t="s">
        <v>148</v>
      </c>
      <c r="H27" s="31" t="s">
        <v>148</v>
      </c>
      <c r="I27" s="31" t="s">
        <v>148</v>
      </c>
      <c r="J27" s="31" t="s">
        <v>148</v>
      </c>
    </row>
    <row r="28" spans="1:10" ht="15.95" customHeight="1" x14ac:dyDescent="0.25">
      <c r="A28" s="249"/>
      <c r="B28" s="99" t="s">
        <v>87</v>
      </c>
      <c r="C28" s="31" t="s">
        <v>148</v>
      </c>
      <c r="D28" s="31" t="s">
        <v>148</v>
      </c>
      <c r="E28" s="31" t="s">
        <v>148</v>
      </c>
      <c r="F28" s="31" t="s">
        <v>148</v>
      </c>
      <c r="G28" s="31" t="s">
        <v>148</v>
      </c>
      <c r="H28" s="31" t="s">
        <v>148</v>
      </c>
      <c r="I28" s="31" t="s">
        <v>148</v>
      </c>
      <c r="J28" s="31" t="s">
        <v>148</v>
      </c>
    </row>
    <row r="29" spans="1:10" ht="15.95" customHeight="1" x14ac:dyDescent="0.25">
      <c r="A29" s="249"/>
      <c r="B29" s="99" t="s">
        <v>88</v>
      </c>
      <c r="C29" s="31" t="s">
        <v>148</v>
      </c>
      <c r="D29" s="31" t="s">
        <v>148</v>
      </c>
      <c r="E29" s="31" t="s">
        <v>148</v>
      </c>
      <c r="F29" s="31" t="s">
        <v>148</v>
      </c>
      <c r="G29" s="31" t="s">
        <v>148</v>
      </c>
      <c r="H29" s="31" t="s">
        <v>148</v>
      </c>
      <c r="I29" s="31" t="s">
        <v>148</v>
      </c>
      <c r="J29" s="31" t="s">
        <v>148</v>
      </c>
    </row>
    <row r="30" spans="1:10" ht="21" customHeight="1" thickBot="1" x14ac:dyDescent="0.3">
      <c r="A30" s="254"/>
      <c r="B30" s="100" t="s">
        <v>4</v>
      </c>
      <c r="C30" s="86" t="s">
        <v>148</v>
      </c>
      <c r="D30" s="86" t="s">
        <v>148</v>
      </c>
      <c r="E30" s="86" t="s">
        <v>148</v>
      </c>
      <c r="F30" s="86" t="s">
        <v>148</v>
      </c>
      <c r="G30" s="86" t="s">
        <v>148</v>
      </c>
      <c r="H30" s="86" t="s">
        <v>148</v>
      </c>
      <c r="I30" s="86" t="s">
        <v>148</v>
      </c>
      <c r="J30" s="86" t="s">
        <v>148</v>
      </c>
    </row>
    <row r="31" spans="1:10" ht="15.75" customHeight="1" thickTop="1" x14ac:dyDescent="0.25"/>
    <row r="32" spans="1:10" ht="15.75" customHeight="1" x14ac:dyDescent="0.25"/>
    <row r="33" spans="1:10" ht="15.75" customHeight="1" x14ac:dyDescent="0.25"/>
    <row r="34" spans="1:10" ht="15.75" customHeight="1" x14ac:dyDescent="0.25"/>
    <row r="35" spans="1:10" ht="15.75" customHeight="1" x14ac:dyDescent="0.25"/>
    <row r="36" spans="1:10" ht="23.25" customHeight="1" thickBot="1" x14ac:dyDescent="0.3">
      <c r="A36" s="207" t="s">
        <v>219</v>
      </c>
      <c r="B36" s="207"/>
      <c r="C36" s="207"/>
      <c r="D36" s="207"/>
      <c r="E36" s="207"/>
      <c r="F36" s="207"/>
      <c r="G36" s="207"/>
      <c r="H36" s="207"/>
      <c r="I36" s="207"/>
      <c r="J36" s="207"/>
    </row>
    <row r="37" spans="1:10" ht="18.75" customHeight="1" thickTop="1" x14ac:dyDescent="0.25">
      <c r="A37" s="259" t="s">
        <v>9</v>
      </c>
      <c r="B37" s="258" t="s">
        <v>79</v>
      </c>
      <c r="C37" s="259" t="s">
        <v>80</v>
      </c>
      <c r="D37" s="259"/>
      <c r="E37" s="259" t="s">
        <v>81</v>
      </c>
      <c r="F37" s="259"/>
      <c r="G37" s="259" t="s">
        <v>82</v>
      </c>
      <c r="H37" s="259"/>
      <c r="I37" s="259" t="s">
        <v>83</v>
      </c>
      <c r="J37" s="259"/>
    </row>
    <row r="38" spans="1:10" ht="17.100000000000001" customHeight="1" x14ac:dyDescent="0.25">
      <c r="A38" s="249"/>
      <c r="B38" s="250"/>
      <c r="C38" s="99" t="s">
        <v>66</v>
      </c>
      <c r="D38" s="99" t="s">
        <v>84</v>
      </c>
      <c r="E38" s="99" t="s">
        <v>66</v>
      </c>
      <c r="F38" s="99" t="s">
        <v>84</v>
      </c>
      <c r="G38" s="99" t="s">
        <v>66</v>
      </c>
      <c r="H38" s="99" t="s">
        <v>84</v>
      </c>
      <c r="I38" s="99" t="s">
        <v>66</v>
      </c>
      <c r="J38" s="99" t="s">
        <v>84</v>
      </c>
    </row>
    <row r="39" spans="1:10" ht="17.100000000000001" customHeight="1" thickBot="1" x14ac:dyDescent="0.3">
      <c r="A39" s="257"/>
      <c r="B39" s="105"/>
      <c r="C39" s="104"/>
      <c r="D39" s="104"/>
      <c r="E39" s="104"/>
      <c r="F39" s="104"/>
      <c r="G39" s="104"/>
      <c r="H39" s="104"/>
      <c r="I39" s="104"/>
      <c r="J39" s="104"/>
    </row>
    <row r="40" spans="1:10" ht="15.95" customHeight="1" thickTop="1" x14ac:dyDescent="0.25">
      <c r="A40" s="253" t="s">
        <v>14</v>
      </c>
      <c r="B40" s="98" t="s">
        <v>62</v>
      </c>
      <c r="C40" s="38">
        <v>109.00000000000001</v>
      </c>
      <c r="D40" s="38">
        <v>92.000000000000028</v>
      </c>
      <c r="E40" s="38">
        <v>102.99999999999993</v>
      </c>
      <c r="F40" s="38">
        <v>82</v>
      </c>
      <c r="G40" s="38">
        <v>110</v>
      </c>
      <c r="H40" s="38">
        <v>88.000000000000014</v>
      </c>
      <c r="I40" s="38">
        <v>111.00000000000001</v>
      </c>
      <c r="J40" s="106">
        <v>89</v>
      </c>
    </row>
    <row r="41" spans="1:10" ht="15.95" customHeight="1" x14ac:dyDescent="0.25">
      <c r="A41" s="249"/>
      <c r="B41" s="99" t="s">
        <v>85</v>
      </c>
      <c r="C41" s="31">
        <v>1064.0000000000009</v>
      </c>
      <c r="D41" s="31">
        <v>967.99999999999966</v>
      </c>
      <c r="E41" s="31">
        <v>1029.9999999999993</v>
      </c>
      <c r="F41" s="31">
        <v>908.00000000000023</v>
      </c>
      <c r="G41" s="31">
        <v>1024.9999999999998</v>
      </c>
      <c r="H41" s="31">
        <v>921.99999999999966</v>
      </c>
      <c r="I41" s="31">
        <v>1037.9999999999995</v>
      </c>
      <c r="J41" s="31">
        <v>945.00000000000011</v>
      </c>
    </row>
    <row r="42" spans="1:10" ht="15.95" customHeight="1" x14ac:dyDescent="0.25">
      <c r="A42" s="249"/>
      <c r="B42" s="99" t="s">
        <v>86</v>
      </c>
      <c r="C42" s="31">
        <v>1444.9999999999995</v>
      </c>
      <c r="D42" s="31">
        <v>1389.9999999999998</v>
      </c>
      <c r="E42" s="31">
        <v>1382</v>
      </c>
      <c r="F42" s="31">
        <v>1318.9999999999995</v>
      </c>
      <c r="G42" s="31">
        <v>1386.0000000000002</v>
      </c>
      <c r="H42" s="31">
        <v>1305.9999999999998</v>
      </c>
      <c r="I42" s="31">
        <v>1441.0000000000002</v>
      </c>
      <c r="J42" s="31">
        <v>1356.9999999999998</v>
      </c>
    </row>
    <row r="43" spans="1:10" ht="15.95" customHeight="1" x14ac:dyDescent="0.25">
      <c r="A43" s="249"/>
      <c r="B43" s="99" t="s">
        <v>87</v>
      </c>
      <c r="C43" s="31">
        <v>1514.9999999999993</v>
      </c>
      <c r="D43" s="31">
        <v>1409.0000000000009</v>
      </c>
      <c r="E43" s="31">
        <v>1466.9999999999998</v>
      </c>
      <c r="F43" s="31">
        <v>1350</v>
      </c>
      <c r="G43" s="31">
        <v>1464.9999999999993</v>
      </c>
      <c r="H43" s="31">
        <v>1335</v>
      </c>
      <c r="I43" s="31">
        <v>1513.9999999999998</v>
      </c>
      <c r="J43" s="31">
        <v>1384.9999999999998</v>
      </c>
    </row>
    <row r="44" spans="1:10" ht="15.95" customHeight="1" x14ac:dyDescent="0.25">
      <c r="A44" s="249"/>
      <c r="B44" s="99" t="s">
        <v>88</v>
      </c>
      <c r="C44" s="31">
        <v>1196.0000000000007</v>
      </c>
      <c r="D44" s="31">
        <v>1049.9999999999998</v>
      </c>
      <c r="E44" s="31">
        <v>1170.0000000000002</v>
      </c>
      <c r="F44" s="31">
        <v>1034</v>
      </c>
      <c r="G44" s="31">
        <v>1177.0000000000007</v>
      </c>
      <c r="H44" s="31">
        <v>1036.9999999999995</v>
      </c>
      <c r="I44" s="31">
        <v>1190.9999999999982</v>
      </c>
      <c r="J44" s="31">
        <v>1062</v>
      </c>
    </row>
    <row r="45" spans="1:10" ht="15.95" customHeight="1" x14ac:dyDescent="0.25">
      <c r="A45" s="249"/>
      <c r="B45" s="99" t="s">
        <v>4</v>
      </c>
      <c r="C45" s="31">
        <f t="shared" ref="C45:J45" si="2">SUM(C40:C44)</f>
        <v>5329.0000000000009</v>
      </c>
      <c r="D45" s="31">
        <f t="shared" si="2"/>
        <v>4909</v>
      </c>
      <c r="E45" s="31">
        <f t="shared" si="2"/>
        <v>5151.9999999999991</v>
      </c>
      <c r="F45" s="31">
        <f t="shared" si="2"/>
        <v>4693</v>
      </c>
      <c r="G45" s="31">
        <f t="shared" si="2"/>
        <v>5163</v>
      </c>
      <c r="H45" s="31">
        <f t="shared" si="2"/>
        <v>4687.9999999999991</v>
      </c>
      <c r="I45" s="31">
        <f t="shared" si="2"/>
        <v>5294.9999999999982</v>
      </c>
      <c r="J45" s="31">
        <f t="shared" si="2"/>
        <v>4838</v>
      </c>
    </row>
    <row r="46" spans="1:10" ht="15.95" customHeight="1" x14ac:dyDescent="0.25">
      <c r="A46" s="249" t="s">
        <v>15</v>
      </c>
      <c r="B46" s="99" t="s">
        <v>62</v>
      </c>
      <c r="C46" s="31">
        <v>28</v>
      </c>
      <c r="D46" s="31">
        <v>32</v>
      </c>
      <c r="E46" s="31">
        <v>29</v>
      </c>
      <c r="F46" s="31">
        <v>28.000000000000004</v>
      </c>
      <c r="G46" s="31">
        <v>28</v>
      </c>
      <c r="H46" s="31">
        <v>32</v>
      </c>
      <c r="I46" s="31">
        <v>31</v>
      </c>
      <c r="J46" s="31">
        <v>39</v>
      </c>
    </row>
    <row r="47" spans="1:10" ht="15.95" customHeight="1" x14ac:dyDescent="0.25">
      <c r="A47" s="249"/>
      <c r="B47" s="99" t="s">
        <v>85</v>
      </c>
      <c r="C47" s="31">
        <v>142.00000000000003</v>
      </c>
      <c r="D47" s="31">
        <v>113.00000000000001</v>
      </c>
      <c r="E47" s="31">
        <v>145.00000000000006</v>
      </c>
      <c r="F47" s="31">
        <v>118.00000000000003</v>
      </c>
      <c r="G47" s="31">
        <v>146</v>
      </c>
      <c r="H47" s="31">
        <v>130.00000000000006</v>
      </c>
      <c r="I47" s="31">
        <v>165.00000000000003</v>
      </c>
      <c r="J47" s="31">
        <v>150.00000000000003</v>
      </c>
    </row>
    <row r="48" spans="1:10" ht="15.95" customHeight="1" x14ac:dyDescent="0.25">
      <c r="A48" s="249"/>
      <c r="B48" s="99" t="s">
        <v>86</v>
      </c>
      <c r="C48" s="31">
        <v>156</v>
      </c>
      <c r="D48" s="31">
        <v>157</v>
      </c>
      <c r="E48" s="31">
        <v>165.00000000000003</v>
      </c>
      <c r="F48" s="31">
        <v>169</v>
      </c>
      <c r="G48" s="31">
        <v>177.00000000000003</v>
      </c>
      <c r="H48" s="31">
        <v>170</v>
      </c>
      <c r="I48" s="31">
        <v>195</v>
      </c>
      <c r="J48" s="31">
        <v>177.00000000000003</v>
      </c>
    </row>
    <row r="49" spans="1:10" ht="15.95" customHeight="1" x14ac:dyDescent="0.25">
      <c r="A49" s="249"/>
      <c r="B49" s="99" t="s">
        <v>87</v>
      </c>
      <c r="C49" s="31">
        <v>116</v>
      </c>
      <c r="D49" s="31">
        <v>114</v>
      </c>
      <c r="E49" s="31">
        <v>123</v>
      </c>
      <c r="F49" s="31">
        <v>118</v>
      </c>
      <c r="G49" s="31">
        <v>132</v>
      </c>
      <c r="H49" s="31">
        <v>135</v>
      </c>
      <c r="I49" s="31">
        <v>145</v>
      </c>
      <c r="J49" s="31">
        <v>146.00000000000003</v>
      </c>
    </row>
    <row r="50" spans="1:10" ht="15.95" customHeight="1" x14ac:dyDescent="0.25">
      <c r="A50" s="249"/>
      <c r="B50" s="99" t="s">
        <v>88</v>
      </c>
      <c r="C50" s="31">
        <v>69</v>
      </c>
      <c r="D50" s="31">
        <v>69</v>
      </c>
      <c r="E50" s="31">
        <v>80.000000000000014</v>
      </c>
      <c r="F50" s="31">
        <v>72</v>
      </c>
      <c r="G50" s="31">
        <v>81</v>
      </c>
      <c r="H50" s="31">
        <v>76</v>
      </c>
      <c r="I50" s="31">
        <v>93.000000000000014</v>
      </c>
      <c r="J50" s="31">
        <v>102</v>
      </c>
    </row>
    <row r="51" spans="1:10" ht="15.95" customHeight="1" x14ac:dyDescent="0.25">
      <c r="A51" s="249"/>
      <c r="B51" s="99" t="s">
        <v>4</v>
      </c>
      <c r="C51" s="31">
        <f t="shared" ref="C51:J51" si="3">SUM(C46:C50)</f>
        <v>511</v>
      </c>
      <c r="D51" s="31">
        <f t="shared" si="3"/>
        <v>485</v>
      </c>
      <c r="E51" s="31">
        <f t="shared" si="3"/>
        <v>542.00000000000011</v>
      </c>
      <c r="F51" s="31">
        <f t="shared" si="3"/>
        <v>505</v>
      </c>
      <c r="G51" s="31">
        <f t="shared" si="3"/>
        <v>564</v>
      </c>
      <c r="H51" s="31">
        <f t="shared" si="3"/>
        <v>543</v>
      </c>
      <c r="I51" s="31">
        <f t="shared" si="3"/>
        <v>629</v>
      </c>
      <c r="J51" s="31">
        <f t="shared" si="3"/>
        <v>614.00000000000011</v>
      </c>
    </row>
    <row r="52" spans="1:10" ht="15.95" customHeight="1" x14ac:dyDescent="0.25">
      <c r="A52" s="249" t="s">
        <v>16</v>
      </c>
      <c r="B52" s="99" t="s">
        <v>62</v>
      </c>
      <c r="C52" s="31">
        <v>0</v>
      </c>
      <c r="D52" s="31">
        <v>1</v>
      </c>
      <c r="E52" s="31">
        <v>0</v>
      </c>
      <c r="F52" s="31">
        <v>2</v>
      </c>
      <c r="G52" s="31">
        <v>0</v>
      </c>
      <c r="H52" s="31">
        <v>2</v>
      </c>
      <c r="I52" s="31">
        <v>0</v>
      </c>
      <c r="J52" s="31">
        <v>2</v>
      </c>
    </row>
    <row r="53" spans="1:10" ht="15.95" customHeight="1" x14ac:dyDescent="0.25">
      <c r="A53" s="249"/>
      <c r="B53" s="99" t="s">
        <v>85</v>
      </c>
      <c r="C53" s="31">
        <v>7</v>
      </c>
      <c r="D53" s="31">
        <v>12</v>
      </c>
      <c r="E53" s="31">
        <v>8</v>
      </c>
      <c r="F53" s="31">
        <v>13</v>
      </c>
      <c r="G53" s="31">
        <v>7</v>
      </c>
      <c r="H53" s="31">
        <v>12</v>
      </c>
      <c r="I53" s="31">
        <v>5</v>
      </c>
      <c r="J53" s="31">
        <v>13</v>
      </c>
    </row>
    <row r="54" spans="1:10" ht="15.95" customHeight="1" x14ac:dyDescent="0.25">
      <c r="A54" s="249"/>
      <c r="B54" s="99" t="s">
        <v>86</v>
      </c>
      <c r="C54" s="31">
        <v>2</v>
      </c>
      <c r="D54" s="31">
        <v>4</v>
      </c>
      <c r="E54" s="31">
        <v>1</v>
      </c>
      <c r="F54" s="31">
        <v>2</v>
      </c>
      <c r="G54" s="31">
        <v>2</v>
      </c>
      <c r="H54" s="31">
        <v>3</v>
      </c>
      <c r="I54" s="31">
        <v>4</v>
      </c>
      <c r="J54" s="31">
        <v>5</v>
      </c>
    </row>
    <row r="55" spans="1:10" ht="15.95" customHeight="1" x14ac:dyDescent="0.25">
      <c r="A55" s="249"/>
      <c r="B55" s="99" t="s">
        <v>87</v>
      </c>
      <c r="C55" s="31">
        <v>2</v>
      </c>
      <c r="D55" s="31">
        <v>8</v>
      </c>
      <c r="E55" s="31">
        <v>2</v>
      </c>
      <c r="F55" s="31">
        <v>9</v>
      </c>
      <c r="G55" s="31">
        <v>2</v>
      </c>
      <c r="H55" s="31">
        <v>7</v>
      </c>
      <c r="I55" s="31">
        <v>6</v>
      </c>
      <c r="J55" s="31">
        <v>5</v>
      </c>
    </row>
    <row r="56" spans="1:10" ht="15.95" customHeight="1" x14ac:dyDescent="0.25">
      <c r="A56" s="249"/>
      <c r="B56" s="99" t="s">
        <v>88</v>
      </c>
      <c r="C56" s="31">
        <v>2</v>
      </c>
      <c r="D56" s="31">
        <v>0</v>
      </c>
      <c r="E56" s="31">
        <v>1</v>
      </c>
      <c r="F56" s="31">
        <v>1</v>
      </c>
      <c r="G56" s="31">
        <v>2</v>
      </c>
      <c r="H56" s="31">
        <v>1</v>
      </c>
      <c r="I56" s="31">
        <v>2</v>
      </c>
      <c r="J56" s="31">
        <v>1</v>
      </c>
    </row>
    <row r="57" spans="1:10" ht="15.95" customHeight="1" x14ac:dyDescent="0.25">
      <c r="A57" s="249"/>
      <c r="B57" s="99" t="s">
        <v>4</v>
      </c>
      <c r="C57" s="31">
        <f t="shared" ref="C57:J57" si="4">SUM(C52:C56)</f>
        <v>13</v>
      </c>
      <c r="D57" s="31">
        <f t="shared" si="4"/>
        <v>25</v>
      </c>
      <c r="E57" s="31">
        <f t="shared" si="4"/>
        <v>12</v>
      </c>
      <c r="F57" s="31">
        <f t="shared" si="4"/>
        <v>27</v>
      </c>
      <c r="G57" s="31">
        <f t="shared" si="4"/>
        <v>13</v>
      </c>
      <c r="H57" s="31">
        <f t="shared" si="4"/>
        <v>25</v>
      </c>
      <c r="I57" s="31">
        <f t="shared" si="4"/>
        <v>17</v>
      </c>
      <c r="J57" s="31">
        <f t="shared" si="4"/>
        <v>26</v>
      </c>
    </row>
    <row r="58" spans="1:10" ht="15.95" customHeight="1" x14ac:dyDescent="0.25">
      <c r="A58" s="249" t="s">
        <v>17</v>
      </c>
      <c r="B58" s="99" t="s">
        <v>62</v>
      </c>
      <c r="C58" s="31">
        <v>9</v>
      </c>
      <c r="D58" s="31">
        <v>13</v>
      </c>
      <c r="E58" s="31">
        <v>9</v>
      </c>
      <c r="F58" s="31">
        <v>10</v>
      </c>
      <c r="G58" s="31">
        <v>9</v>
      </c>
      <c r="H58" s="31">
        <v>12</v>
      </c>
      <c r="I58" s="31">
        <v>11.000000000000002</v>
      </c>
      <c r="J58" s="31">
        <v>13</v>
      </c>
    </row>
    <row r="59" spans="1:10" ht="15.95" customHeight="1" x14ac:dyDescent="0.25">
      <c r="A59" s="249"/>
      <c r="B59" s="99" t="s">
        <v>85</v>
      </c>
      <c r="C59" s="31">
        <v>33</v>
      </c>
      <c r="D59" s="31">
        <v>33</v>
      </c>
      <c r="E59" s="31">
        <v>26</v>
      </c>
      <c r="F59" s="31">
        <v>36</v>
      </c>
      <c r="G59" s="31">
        <v>28</v>
      </c>
      <c r="H59" s="31">
        <v>34</v>
      </c>
      <c r="I59" s="31">
        <v>31.000000000000004</v>
      </c>
      <c r="J59" s="31">
        <v>36</v>
      </c>
    </row>
    <row r="60" spans="1:10" ht="15.95" customHeight="1" x14ac:dyDescent="0.25">
      <c r="A60" s="249"/>
      <c r="B60" s="99" t="s">
        <v>86</v>
      </c>
      <c r="C60" s="31">
        <v>24</v>
      </c>
      <c r="D60" s="31">
        <v>26</v>
      </c>
      <c r="E60" s="31">
        <v>20</v>
      </c>
      <c r="F60" s="31">
        <v>23</v>
      </c>
      <c r="G60" s="31">
        <v>24.000000000000004</v>
      </c>
      <c r="H60" s="31">
        <v>21</v>
      </c>
      <c r="I60" s="31">
        <v>31</v>
      </c>
      <c r="J60" s="31">
        <v>29</v>
      </c>
    </row>
    <row r="61" spans="1:10" ht="15.95" customHeight="1" x14ac:dyDescent="0.25">
      <c r="A61" s="249"/>
      <c r="B61" s="99" t="s">
        <v>87</v>
      </c>
      <c r="C61" s="31">
        <v>26</v>
      </c>
      <c r="D61" s="31">
        <v>24</v>
      </c>
      <c r="E61" s="31">
        <v>21</v>
      </c>
      <c r="F61" s="31">
        <v>20</v>
      </c>
      <c r="G61" s="31">
        <v>20</v>
      </c>
      <c r="H61" s="31">
        <v>19</v>
      </c>
      <c r="I61" s="31">
        <v>18</v>
      </c>
      <c r="J61" s="31">
        <v>29</v>
      </c>
    </row>
    <row r="62" spans="1:10" ht="15.95" customHeight="1" x14ac:dyDescent="0.25">
      <c r="A62" s="249"/>
      <c r="B62" s="99" t="s">
        <v>88</v>
      </c>
      <c r="C62" s="31">
        <v>16</v>
      </c>
      <c r="D62" s="31">
        <v>10</v>
      </c>
      <c r="E62" s="31">
        <v>8</v>
      </c>
      <c r="F62" s="31">
        <v>5</v>
      </c>
      <c r="G62" s="31">
        <v>8</v>
      </c>
      <c r="H62" s="31">
        <v>5</v>
      </c>
      <c r="I62" s="31">
        <v>11</v>
      </c>
      <c r="J62" s="31">
        <v>9</v>
      </c>
    </row>
    <row r="63" spans="1:10" ht="15.95" customHeight="1" thickBot="1" x14ac:dyDescent="0.3">
      <c r="A63" s="254"/>
      <c r="B63" s="100" t="s">
        <v>4</v>
      </c>
      <c r="C63" s="86">
        <f t="shared" ref="C63:J63" si="5">SUM(C58:C62)</f>
        <v>108</v>
      </c>
      <c r="D63" s="86">
        <f t="shared" si="5"/>
        <v>106</v>
      </c>
      <c r="E63" s="86">
        <f t="shared" si="5"/>
        <v>84</v>
      </c>
      <c r="F63" s="86">
        <f t="shared" si="5"/>
        <v>94</v>
      </c>
      <c r="G63" s="86">
        <f t="shared" si="5"/>
        <v>89</v>
      </c>
      <c r="H63" s="86">
        <f t="shared" si="5"/>
        <v>91</v>
      </c>
      <c r="I63" s="86">
        <f t="shared" si="5"/>
        <v>102</v>
      </c>
      <c r="J63" s="86">
        <f t="shared" si="5"/>
        <v>116</v>
      </c>
    </row>
    <row r="64" spans="1:10" ht="15.95" customHeight="1" thickTop="1" x14ac:dyDescent="0.25">
      <c r="A64" s="11"/>
      <c r="B64" s="11"/>
      <c r="C64" s="10"/>
      <c r="D64" s="10"/>
      <c r="E64" s="10"/>
      <c r="F64" s="10"/>
      <c r="G64" s="10"/>
      <c r="H64" s="10"/>
      <c r="I64" s="10"/>
      <c r="J64" s="10"/>
    </row>
    <row r="65" spans="1:10" ht="15.95" customHeight="1" x14ac:dyDescent="0.25">
      <c r="A65" s="174"/>
      <c r="B65" s="174"/>
      <c r="C65" s="10"/>
      <c r="D65" s="10"/>
      <c r="E65" s="10"/>
      <c r="F65" s="10"/>
      <c r="G65" s="10"/>
      <c r="H65" s="10"/>
      <c r="I65" s="10"/>
      <c r="J65" s="10"/>
    </row>
    <row r="66" spans="1:10" ht="15.95" customHeight="1" x14ac:dyDescent="0.25">
      <c r="A66" s="191"/>
      <c r="B66" s="191"/>
      <c r="C66" s="10"/>
      <c r="D66" s="10"/>
      <c r="E66" s="10"/>
      <c r="F66" s="10"/>
      <c r="G66" s="10"/>
      <c r="H66" s="10"/>
      <c r="I66" s="10"/>
      <c r="J66" s="10"/>
    </row>
    <row r="67" spans="1:10" ht="15.95" customHeight="1" x14ac:dyDescent="0.25">
      <c r="A67" s="191"/>
      <c r="B67" s="191"/>
      <c r="C67" s="10"/>
      <c r="D67" s="10"/>
      <c r="E67" s="10"/>
      <c r="F67" s="10"/>
      <c r="G67" s="10"/>
      <c r="H67" s="10"/>
      <c r="I67" s="10"/>
      <c r="J67" s="10"/>
    </row>
    <row r="68" spans="1:10" ht="15.95" customHeight="1" x14ac:dyDescent="0.25">
      <c r="A68" s="191"/>
      <c r="B68" s="191"/>
      <c r="C68" s="10"/>
      <c r="D68" s="10"/>
      <c r="E68" s="10"/>
      <c r="F68" s="10"/>
      <c r="G68" s="10"/>
      <c r="H68" s="10"/>
      <c r="I68" s="10"/>
      <c r="J68" s="10"/>
    </row>
    <row r="69" spans="1:10" ht="15.95" customHeight="1" x14ac:dyDescent="0.25">
      <c r="A69" s="191"/>
      <c r="B69" s="191"/>
      <c r="C69" s="10"/>
      <c r="D69" s="10"/>
      <c r="E69" s="10"/>
      <c r="F69" s="10"/>
      <c r="G69" s="10"/>
      <c r="H69" s="10"/>
      <c r="I69" s="10"/>
      <c r="J69" s="10"/>
    </row>
    <row r="70" spans="1:10" ht="15.95" customHeight="1" x14ac:dyDescent="0.25">
      <c r="A70" s="191"/>
      <c r="B70" s="191"/>
      <c r="C70" s="10"/>
      <c r="D70" s="10"/>
      <c r="E70" s="10"/>
      <c r="F70" s="10"/>
      <c r="G70" s="10"/>
      <c r="H70" s="10"/>
      <c r="I70" s="10"/>
      <c r="J70" s="10"/>
    </row>
    <row r="71" spans="1:10" ht="21" customHeight="1" thickBot="1" x14ac:dyDescent="0.3">
      <c r="A71" s="207" t="s">
        <v>219</v>
      </c>
      <c r="B71" s="207"/>
      <c r="C71" s="207"/>
      <c r="D71" s="207"/>
      <c r="E71" s="207"/>
      <c r="F71" s="207"/>
      <c r="G71" s="207"/>
      <c r="H71" s="207"/>
      <c r="I71" s="207"/>
      <c r="J71" s="207"/>
    </row>
    <row r="72" spans="1:10" ht="17.100000000000001" customHeight="1" thickTop="1" x14ac:dyDescent="0.25">
      <c r="A72" s="259" t="s">
        <v>9</v>
      </c>
      <c r="B72" s="259" t="s">
        <v>79</v>
      </c>
      <c r="C72" s="259" t="s">
        <v>80</v>
      </c>
      <c r="D72" s="259"/>
      <c r="E72" s="259" t="s">
        <v>81</v>
      </c>
      <c r="F72" s="259"/>
      <c r="G72" s="259" t="s">
        <v>82</v>
      </c>
      <c r="H72" s="259"/>
      <c r="I72" s="259" t="s">
        <v>83</v>
      </c>
      <c r="J72" s="259"/>
    </row>
    <row r="73" spans="1:10" ht="17.100000000000001" customHeight="1" x14ac:dyDescent="0.25">
      <c r="A73" s="249"/>
      <c r="B73" s="249"/>
      <c r="C73" s="99" t="s">
        <v>66</v>
      </c>
      <c r="D73" s="99" t="s">
        <v>84</v>
      </c>
      <c r="E73" s="99" t="s">
        <v>66</v>
      </c>
      <c r="F73" s="99" t="s">
        <v>84</v>
      </c>
      <c r="G73" s="99" t="s">
        <v>66</v>
      </c>
      <c r="H73" s="99" t="s">
        <v>84</v>
      </c>
      <c r="I73" s="99" t="s">
        <v>66</v>
      </c>
      <c r="J73" s="99" t="s">
        <v>84</v>
      </c>
    </row>
    <row r="74" spans="1:10" ht="17.100000000000001" customHeight="1" thickBot="1" x14ac:dyDescent="0.3">
      <c r="A74" s="257"/>
      <c r="B74" s="104"/>
      <c r="C74" s="104"/>
      <c r="D74" s="104"/>
      <c r="E74" s="104"/>
      <c r="F74" s="104"/>
      <c r="G74" s="104"/>
      <c r="H74" s="104"/>
      <c r="I74" s="104"/>
      <c r="J74" s="104"/>
    </row>
    <row r="75" spans="1:10" ht="15.95" customHeight="1" thickTop="1" x14ac:dyDescent="0.25">
      <c r="A75" s="253" t="s">
        <v>18</v>
      </c>
      <c r="B75" s="98" t="s">
        <v>62</v>
      </c>
      <c r="C75" s="38" t="s">
        <v>148</v>
      </c>
      <c r="D75" s="38" t="s">
        <v>148</v>
      </c>
      <c r="E75" s="38" t="s">
        <v>148</v>
      </c>
      <c r="F75" s="38" t="s">
        <v>148</v>
      </c>
      <c r="G75" s="38" t="s">
        <v>148</v>
      </c>
      <c r="H75" s="38" t="s">
        <v>148</v>
      </c>
      <c r="I75" s="38" t="s">
        <v>148</v>
      </c>
      <c r="J75" s="38" t="s">
        <v>148</v>
      </c>
    </row>
    <row r="76" spans="1:10" ht="15.95" customHeight="1" x14ac:dyDescent="0.25">
      <c r="A76" s="249"/>
      <c r="B76" s="99" t="s">
        <v>85</v>
      </c>
      <c r="C76" s="31" t="s">
        <v>148</v>
      </c>
      <c r="D76" s="31" t="s">
        <v>148</v>
      </c>
      <c r="E76" s="31" t="s">
        <v>148</v>
      </c>
      <c r="F76" s="31" t="s">
        <v>148</v>
      </c>
      <c r="G76" s="31" t="s">
        <v>148</v>
      </c>
      <c r="H76" s="31" t="s">
        <v>148</v>
      </c>
      <c r="I76" s="31" t="s">
        <v>148</v>
      </c>
      <c r="J76" s="31" t="s">
        <v>148</v>
      </c>
    </row>
    <row r="77" spans="1:10" ht="15.95" customHeight="1" x14ac:dyDescent="0.25">
      <c r="A77" s="249"/>
      <c r="B77" s="99" t="s">
        <v>86</v>
      </c>
      <c r="C77" s="31" t="s">
        <v>148</v>
      </c>
      <c r="D77" s="31" t="s">
        <v>148</v>
      </c>
      <c r="E77" s="31" t="s">
        <v>148</v>
      </c>
      <c r="F77" s="31" t="s">
        <v>148</v>
      </c>
      <c r="G77" s="31" t="s">
        <v>148</v>
      </c>
      <c r="H77" s="31" t="s">
        <v>148</v>
      </c>
      <c r="I77" s="31" t="s">
        <v>148</v>
      </c>
      <c r="J77" s="31" t="s">
        <v>148</v>
      </c>
    </row>
    <row r="78" spans="1:10" ht="15.95" customHeight="1" x14ac:dyDescent="0.25">
      <c r="A78" s="249"/>
      <c r="B78" s="99" t="s">
        <v>87</v>
      </c>
      <c r="C78" s="31" t="s">
        <v>148</v>
      </c>
      <c r="D78" s="31" t="s">
        <v>148</v>
      </c>
      <c r="E78" s="31" t="s">
        <v>148</v>
      </c>
      <c r="F78" s="31" t="s">
        <v>148</v>
      </c>
      <c r="G78" s="31" t="s">
        <v>148</v>
      </c>
      <c r="H78" s="31" t="s">
        <v>148</v>
      </c>
      <c r="I78" s="31" t="s">
        <v>148</v>
      </c>
      <c r="J78" s="31" t="s">
        <v>148</v>
      </c>
    </row>
    <row r="79" spans="1:10" ht="15.95" customHeight="1" x14ac:dyDescent="0.25">
      <c r="A79" s="249"/>
      <c r="B79" s="99" t="s">
        <v>88</v>
      </c>
      <c r="C79" s="31" t="s">
        <v>148</v>
      </c>
      <c r="D79" s="31" t="s">
        <v>148</v>
      </c>
      <c r="E79" s="31" t="s">
        <v>148</v>
      </c>
      <c r="F79" s="31" t="s">
        <v>148</v>
      </c>
      <c r="G79" s="31" t="s">
        <v>148</v>
      </c>
      <c r="H79" s="31" t="s">
        <v>148</v>
      </c>
      <c r="I79" s="31" t="s">
        <v>148</v>
      </c>
      <c r="J79" s="31" t="s">
        <v>148</v>
      </c>
    </row>
    <row r="80" spans="1:10" ht="15.95" customHeight="1" x14ac:dyDescent="0.25">
      <c r="A80" s="249"/>
      <c r="B80" s="99" t="s">
        <v>4</v>
      </c>
      <c r="C80" s="31" t="s">
        <v>148</v>
      </c>
      <c r="D80" s="31" t="s">
        <v>148</v>
      </c>
      <c r="E80" s="31" t="s">
        <v>148</v>
      </c>
      <c r="F80" s="31" t="s">
        <v>148</v>
      </c>
      <c r="G80" s="31" t="s">
        <v>148</v>
      </c>
      <c r="H80" s="31" t="s">
        <v>148</v>
      </c>
      <c r="I80" s="31" t="s">
        <v>148</v>
      </c>
      <c r="J80" s="31" t="s">
        <v>148</v>
      </c>
    </row>
    <row r="81" spans="1:10" ht="15.95" customHeight="1" x14ac:dyDescent="0.25">
      <c r="A81" s="249" t="s">
        <v>19</v>
      </c>
      <c r="B81" s="99" t="s">
        <v>62</v>
      </c>
      <c r="C81" s="31">
        <v>49</v>
      </c>
      <c r="D81" s="31">
        <v>46.000000000000007</v>
      </c>
      <c r="E81" s="31">
        <v>18.000000000000004</v>
      </c>
      <c r="F81" s="31">
        <v>17</v>
      </c>
      <c r="G81" s="31">
        <v>17</v>
      </c>
      <c r="H81" s="31">
        <v>15</v>
      </c>
      <c r="I81" s="31">
        <v>18</v>
      </c>
      <c r="J81" s="31">
        <v>19</v>
      </c>
    </row>
    <row r="82" spans="1:10" ht="15.95" customHeight="1" x14ac:dyDescent="0.25">
      <c r="A82" s="249"/>
      <c r="B82" s="99" t="s">
        <v>85</v>
      </c>
      <c r="C82" s="31">
        <v>29</v>
      </c>
      <c r="D82" s="31">
        <v>32.000000000000007</v>
      </c>
      <c r="E82" s="31">
        <v>32.000000000000007</v>
      </c>
      <c r="F82" s="31">
        <v>42</v>
      </c>
      <c r="G82" s="31">
        <v>29</v>
      </c>
      <c r="H82" s="31">
        <v>40</v>
      </c>
      <c r="I82" s="31">
        <v>33</v>
      </c>
      <c r="J82" s="31">
        <v>41</v>
      </c>
    </row>
    <row r="83" spans="1:10" ht="15.95" customHeight="1" x14ac:dyDescent="0.25">
      <c r="A83" s="249"/>
      <c r="B83" s="99" t="s">
        <v>86</v>
      </c>
      <c r="C83" s="31">
        <v>76</v>
      </c>
      <c r="D83" s="31">
        <v>79.000000000000014</v>
      </c>
      <c r="E83" s="31">
        <v>75.000000000000014</v>
      </c>
      <c r="F83" s="31">
        <v>71</v>
      </c>
      <c r="G83" s="31">
        <v>80</v>
      </c>
      <c r="H83" s="31">
        <v>79</v>
      </c>
      <c r="I83" s="31">
        <v>82</v>
      </c>
      <c r="J83" s="31">
        <v>100</v>
      </c>
    </row>
    <row r="84" spans="1:10" ht="15.95" customHeight="1" x14ac:dyDescent="0.25">
      <c r="A84" s="249"/>
      <c r="B84" s="99" t="s">
        <v>87</v>
      </c>
      <c r="C84" s="31">
        <v>81</v>
      </c>
      <c r="D84" s="31">
        <v>103</v>
      </c>
      <c r="E84" s="31">
        <v>74</v>
      </c>
      <c r="F84" s="31">
        <v>78</v>
      </c>
      <c r="G84" s="31">
        <v>74.000000000000014</v>
      </c>
      <c r="H84" s="31">
        <v>77</v>
      </c>
      <c r="I84" s="31">
        <v>68.000000000000014</v>
      </c>
      <c r="J84" s="31">
        <v>71.000000000000014</v>
      </c>
    </row>
    <row r="85" spans="1:10" ht="15.95" customHeight="1" x14ac:dyDescent="0.25">
      <c r="A85" s="249"/>
      <c r="B85" s="99" t="s">
        <v>88</v>
      </c>
      <c r="C85" s="31">
        <v>68</v>
      </c>
      <c r="D85" s="31">
        <v>72</v>
      </c>
      <c r="E85" s="31">
        <v>54</v>
      </c>
      <c r="F85" s="31">
        <v>56.000000000000007</v>
      </c>
      <c r="G85" s="31">
        <v>47</v>
      </c>
      <c r="H85" s="31">
        <v>58</v>
      </c>
      <c r="I85" s="31">
        <v>48.000000000000007</v>
      </c>
      <c r="J85" s="31">
        <v>43</v>
      </c>
    </row>
    <row r="86" spans="1:10" ht="15.95" customHeight="1" x14ac:dyDescent="0.25">
      <c r="A86" s="249"/>
      <c r="B86" s="99" t="s">
        <v>4</v>
      </c>
      <c r="C86" s="31">
        <f t="shared" ref="C86:J86" si="6">SUM(C81:C85)</f>
        <v>303</v>
      </c>
      <c r="D86" s="31">
        <f t="shared" si="6"/>
        <v>332</v>
      </c>
      <c r="E86" s="31">
        <f t="shared" si="6"/>
        <v>253.00000000000003</v>
      </c>
      <c r="F86" s="31">
        <f t="shared" si="6"/>
        <v>264</v>
      </c>
      <c r="G86" s="31">
        <f t="shared" si="6"/>
        <v>247</v>
      </c>
      <c r="H86" s="31">
        <f t="shared" si="6"/>
        <v>269</v>
      </c>
      <c r="I86" s="31">
        <f t="shared" si="6"/>
        <v>249</v>
      </c>
      <c r="J86" s="31">
        <f t="shared" si="6"/>
        <v>274</v>
      </c>
    </row>
    <row r="87" spans="1:10" ht="15.95" customHeight="1" x14ac:dyDescent="0.25">
      <c r="A87" s="249" t="s">
        <v>20</v>
      </c>
      <c r="B87" s="99" t="s">
        <v>62</v>
      </c>
      <c r="C87" s="31">
        <v>5</v>
      </c>
      <c r="D87" s="31">
        <v>1</v>
      </c>
      <c r="E87" s="31">
        <v>6</v>
      </c>
      <c r="F87" s="31">
        <v>1</v>
      </c>
      <c r="G87" s="31">
        <v>5</v>
      </c>
      <c r="H87" s="31">
        <v>1</v>
      </c>
      <c r="I87" s="31">
        <v>5</v>
      </c>
      <c r="J87" s="31">
        <v>1</v>
      </c>
    </row>
    <row r="88" spans="1:10" ht="15.95" customHeight="1" x14ac:dyDescent="0.25">
      <c r="A88" s="249"/>
      <c r="B88" s="99" t="s">
        <v>85</v>
      </c>
      <c r="C88" s="31">
        <v>12</v>
      </c>
      <c r="D88" s="31">
        <v>14.000000000000002</v>
      </c>
      <c r="E88" s="31">
        <v>12</v>
      </c>
      <c r="F88" s="31">
        <v>15.000000000000002</v>
      </c>
      <c r="G88" s="31">
        <v>12</v>
      </c>
      <c r="H88" s="31">
        <v>13</v>
      </c>
      <c r="I88" s="31">
        <v>12</v>
      </c>
      <c r="J88" s="31">
        <v>13</v>
      </c>
    </row>
    <row r="89" spans="1:10" ht="15.95" customHeight="1" x14ac:dyDescent="0.25">
      <c r="A89" s="249"/>
      <c r="B89" s="99" t="s">
        <v>86</v>
      </c>
      <c r="C89" s="31">
        <v>22</v>
      </c>
      <c r="D89" s="31">
        <v>18</v>
      </c>
      <c r="E89" s="31">
        <v>22</v>
      </c>
      <c r="F89" s="31">
        <v>18</v>
      </c>
      <c r="G89" s="31">
        <v>22</v>
      </c>
      <c r="H89" s="31">
        <v>17</v>
      </c>
      <c r="I89" s="31">
        <v>21</v>
      </c>
      <c r="J89" s="31">
        <v>17</v>
      </c>
    </row>
    <row r="90" spans="1:10" ht="15.95" customHeight="1" x14ac:dyDescent="0.25">
      <c r="A90" s="249"/>
      <c r="B90" s="99" t="s">
        <v>87</v>
      </c>
      <c r="C90" s="31">
        <v>36.000000000000007</v>
      </c>
      <c r="D90" s="31">
        <v>47</v>
      </c>
      <c r="E90" s="31">
        <v>35</v>
      </c>
      <c r="F90" s="31">
        <v>41</v>
      </c>
      <c r="G90" s="31">
        <v>32.000000000000007</v>
      </c>
      <c r="H90" s="31">
        <v>42.000000000000007</v>
      </c>
      <c r="I90" s="31">
        <v>34.000000000000007</v>
      </c>
      <c r="J90" s="31">
        <v>41</v>
      </c>
    </row>
    <row r="91" spans="1:10" ht="15.95" customHeight="1" x14ac:dyDescent="0.25">
      <c r="A91" s="249"/>
      <c r="B91" s="99" t="s">
        <v>88</v>
      </c>
      <c r="C91" s="31">
        <v>17</v>
      </c>
      <c r="D91" s="31">
        <v>23</v>
      </c>
      <c r="E91" s="31">
        <v>14</v>
      </c>
      <c r="F91" s="31">
        <v>19</v>
      </c>
      <c r="G91" s="31">
        <v>12</v>
      </c>
      <c r="H91" s="31">
        <v>20</v>
      </c>
      <c r="I91" s="31">
        <v>10</v>
      </c>
      <c r="J91" s="31">
        <v>17</v>
      </c>
    </row>
    <row r="92" spans="1:10" ht="15.95" customHeight="1" x14ac:dyDescent="0.25">
      <c r="A92" s="249"/>
      <c r="B92" s="99" t="s">
        <v>4</v>
      </c>
      <c r="C92" s="31">
        <f t="shared" ref="C92:J92" si="7">SUM(C87:C91)</f>
        <v>92</v>
      </c>
      <c r="D92" s="31">
        <f t="shared" si="7"/>
        <v>103</v>
      </c>
      <c r="E92" s="31">
        <f t="shared" si="7"/>
        <v>89</v>
      </c>
      <c r="F92" s="31">
        <f t="shared" si="7"/>
        <v>94</v>
      </c>
      <c r="G92" s="31">
        <f t="shared" si="7"/>
        <v>83</v>
      </c>
      <c r="H92" s="31">
        <f t="shared" si="7"/>
        <v>93</v>
      </c>
      <c r="I92" s="31">
        <f t="shared" si="7"/>
        <v>82</v>
      </c>
      <c r="J92" s="31">
        <f t="shared" si="7"/>
        <v>89</v>
      </c>
    </row>
    <row r="93" spans="1:10" ht="15.95" customHeight="1" x14ac:dyDescent="0.25">
      <c r="A93" s="249" t="s">
        <v>21</v>
      </c>
      <c r="B93" s="99" t="s">
        <v>62</v>
      </c>
      <c r="C93" s="31">
        <v>1</v>
      </c>
      <c r="D93" s="31">
        <v>7</v>
      </c>
      <c r="E93" s="31">
        <v>0</v>
      </c>
      <c r="F93" s="31">
        <v>2</v>
      </c>
      <c r="G93" s="31">
        <v>0</v>
      </c>
      <c r="H93" s="31">
        <v>2</v>
      </c>
      <c r="I93" s="31">
        <v>1</v>
      </c>
      <c r="J93" s="31">
        <v>7</v>
      </c>
    </row>
    <row r="94" spans="1:10" ht="15.95" customHeight="1" x14ac:dyDescent="0.25">
      <c r="A94" s="249"/>
      <c r="B94" s="99" t="s">
        <v>85</v>
      </c>
      <c r="C94" s="31">
        <v>2</v>
      </c>
      <c r="D94" s="31">
        <v>1</v>
      </c>
      <c r="E94" s="31">
        <v>2</v>
      </c>
      <c r="F94" s="31">
        <v>1</v>
      </c>
      <c r="G94" s="31">
        <v>2</v>
      </c>
      <c r="H94" s="31">
        <v>1</v>
      </c>
      <c r="I94" s="31">
        <v>2</v>
      </c>
      <c r="J94" s="31">
        <v>1</v>
      </c>
    </row>
    <row r="95" spans="1:10" ht="15.95" customHeight="1" x14ac:dyDescent="0.25">
      <c r="A95" s="249"/>
      <c r="B95" s="99" t="s">
        <v>86</v>
      </c>
      <c r="C95" s="31">
        <v>2</v>
      </c>
      <c r="D95" s="31">
        <v>4</v>
      </c>
      <c r="E95" s="31">
        <v>2</v>
      </c>
      <c r="F95" s="31">
        <v>2</v>
      </c>
      <c r="G95" s="31">
        <v>2</v>
      </c>
      <c r="H95" s="31">
        <v>2</v>
      </c>
      <c r="I95" s="31">
        <v>2</v>
      </c>
      <c r="J95" s="31">
        <v>2</v>
      </c>
    </row>
    <row r="96" spans="1:10" ht="15.95" customHeight="1" x14ac:dyDescent="0.25">
      <c r="A96" s="249"/>
      <c r="B96" s="99" t="s">
        <v>87</v>
      </c>
      <c r="C96" s="31">
        <v>1</v>
      </c>
      <c r="D96" s="31">
        <v>4</v>
      </c>
      <c r="E96" s="31">
        <v>1</v>
      </c>
      <c r="F96" s="31">
        <v>1</v>
      </c>
      <c r="G96" s="31">
        <v>1</v>
      </c>
      <c r="H96" s="31">
        <v>1</v>
      </c>
      <c r="I96" s="31">
        <v>1</v>
      </c>
      <c r="J96" s="31">
        <v>1</v>
      </c>
    </row>
    <row r="97" spans="1:10" ht="15.95" customHeight="1" x14ac:dyDescent="0.25">
      <c r="A97" s="249"/>
      <c r="B97" s="99" t="s">
        <v>88</v>
      </c>
      <c r="C97" s="31">
        <v>0</v>
      </c>
      <c r="D97" s="31">
        <v>1</v>
      </c>
      <c r="E97" s="31">
        <v>0</v>
      </c>
      <c r="F97" s="31">
        <v>1</v>
      </c>
      <c r="G97" s="31">
        <v>0</v>
      </c>
      <c r="H97" s="31">
        <v>1</v>
      </c>
      <c r="I97" s="31">
        <v>0</v>
      </c>
      <c r="J97" s="31">
        <v>1</v>
      </c>
    </row>
    <row r="98" spans="1:10" ht="15.95" customHeight="1" thickBot="1" x14ac:dyDescent="0.3">
      <c r="A98" s="254"/>
      <c r="B98" s="100" t="s">
        <v>4</v>
      </c>
      <c r="C98" s="86">
        <f t="shared" ref="C98:J98" si="8">SUM(C93:C97)</f>
        <v>6</v>
      </c>
      <c r="D98" s="86">
        <f t="shared" si="8"/>
        <v>17</v>
      </c>
      <c r="E98" s="86">
        <f t="shared" si="8"/>
        <v>5</v>
      </c>
      <c r="F98" s="86">
        <f t="shared" si="8"/>
        <v>7</v>
      </c>
      <c r="G98" s="86">
        <f t="shared" si="8"/>
        <v>5</v>
      </c>
      <c r="H98" s="86">
        <f t="shared" si="8"/>
        <v>7</v>
      </c>
      <c r="I98" s="86">
        <f t="shared" si="8"/>
        <v>6</v>
      </c>
      <c r="J98" s="86">
        <f t="shared" si="8"/>
        <v>12</v>
      </c>
    </row>
    <row r="99" spans="1:10" ht="17.100000000000001" customHeight="1" thickTop="1" x14ac:dyDescent="0.25">
      <c r="A99" s="9"/>
      <c r="B99" s="11"/>
    </row>
    <row r="100" spans="1:10" ht="17.100000000000001" customHeight="1" x14ac:dyDescent="0.25">
      <c r="A100" s="9"/>
      <c r="B100" s="174"/>
    </row>
    <row r="101" spans="1:10" ht="17.100000000000001" customHeight="1" x14ac:dyDescent="0.25">
      <c r="A101" s="9"/>
      <c r="B101" s="191"/>
    </row>
    <row r="102" spans="1:10" ht="17.100000000000001" customHeight="1" x14ac:dyDescent="0.25">
      <c r="A102" s="9"/>
      <c r="B102" s="191"/>
    </row>
    <row r="103" spans="1:10" ht="17.100000000000001" customHeight="1" x14ac:dyDescent="0.25">
      <c r="A103" s="9"/>
      <c r="B103" s="191"/>
    </row>
    <row r="104" spans="1:10" ht="17.100000000000001" customHeight="1" x14ac:dyDescent="0.25">
      <c r="A104" s="9"/>
      <c r="B104" s="191"/>
    </row>
    <row r="105" spans="1:10" ht="17.100000000000001" customHeight="1" x14ac:dyDescent="0.25">
      <c r="A105" s="9"/>
      <c r="B105" s="191"/>
    </row>
    <row r="106" spans="1:10" ht="17.100000000000001" customHeight="1" thickBot="1" x14ac:dyDescent="0.3">
      <c r="A106" s="207" t="s">
        <v>219</v>
      </c>
      <c r="B106" s="207"/>
      <c r="C106" s="207"/>
      <c r="D106" s="207"/>
      <c r="E106" s="207"/>
      <c r="F106" s="207"/>
      <c r="G106" s="207"/>
      <c r="H106" s="207"/>
      <c r="I106" s="207"/>
      <c r="J106" s="207"/>
    </row>
    <row r="107" spans="1:10" ht="17.100000000000001" customHeight="1" thickTop="1" x14ac:dyDescent="0.25">
      <c r="A107" s="259" t="s">
        <v>9</v>
      </c>
      <c r="B107" s="258" t="s">
        <v>79</v>
      </c>
      <c r="C107" s="259" t="s">
        <v>80</v>
      </c>
      <c r="D107" s="259"/>
      <c r="E107" s="259" t="s">
        <v>81</v>
      </c>
      <c r="F107" s="259"/>
      <c r="G107" s="259" t="s">
        <v>82</v>
      </c>
      <c r="H107" s="259"/>
      <c r="I107" s="259" t="s">
        <v>83</v>
      </c>
      <c r="J107" s="259"/>
    </row>
    <row r="108" spans="1:10" ht="17.100000000000001" customHeight="1" x14ac:dyDescent="0.25">
      <c r="A108" s="249"/>
      <c r="B108" s="250"/>
      <c r="C108" s="99" t="s">
        <v>66</v>
      </c>
      <c r="D108" s="99" t="s">
        <v>84</v>
      </c>
      <c r="E108" s="99" t="s">
        <v>66</v>
      </c>
      <c r="F108" s="99" t="s">
        <v>84</v>
      </c>
      <c r="G108" s="99" t="s">
        <v>66</v>
      </c>
      <c r="H108" s="99" t="s">
        <v>84</v>
      </c>
      <c r="I108" s="99" t="s">
        <v>66</v>
      </c>
      <c r="J108" s="99" t="s">
        <v>84</v>
      </c>
    </row>
    <row r="109" spans="1:10" ht="17.100000000000001" customHeight="1" thickBot="1" x14ac:dyDescent="0.3">
      <c r="A109" s="257"/>
      <c r="B109" s="104"/>
      <c r="C109" s="104"/>
      <c r="D109" s="104"/>
      <c r="E109" s="104"/>
      <c r="F109" s="104"/>
      <c r="G109" s="104"/>
      <c r="H109" s="104"/>
      <c r="I109" s="104"/>
      <c r="J109" s="104"/>
    </row>
    <row r="110" spans="1:10" ht="15.95" customHeight="1" thickTop="1" x14ac:dyDescent="0.25">
      <c r="A110" s="253" t="s">
        <v>22</v>
      </c>
      <c r="B110" s="98" t="s">
        <v>62</v>
      </c>
      <c r="C110" s="38">
        <v>0</v>
      </c>
      <c r="D110" s="38">
        <v>2</v>
      </c>
      <c r="E110" s="38">
        <v>1.0000000000000002</v>
      </c>
      <c r="F110" s="38">
        <v>2</v>
      </c>
      <c r="G110" s="38">
        <v>0</v>
      </c>
      <c r="H110" s="38">
        <v>2</v>
      </c>
      <c r="I110" s="38">
        <v>1.0000000000000002</v>
      </c>
      <c r="J110" s="38">
        <v>2</v>
      </c>
    </row>
    <row r="111" spans="1:10" ht="15.95" customHeight="1" x14ac:dyDescent="0.25">
      <c r="A111" s="249"/>
      <c r="B111" s="99" t="s">
        <v>85</v>
      </c>
      <c r="C111" s="31">
        <v>34</v>
      </c>
      <c r="D111" s="31">
        <v>22</v>
      </c>
      <c r="E111" s="31">
        <v>27</v>
      </c>
      <c r="F111" s="31">
        <v>20</v>
      </c>
      <c r="G111" s="31">
        <v>26</v>
      </c>
      <c r="H111" s="31">
        <v>21</v>
      </c>
      <c r="I111" s="31">
        <v>36</v>
      </c>
      <c r="J111" s="31">
        <v>26</v>
      </c>
    </row>
    <row r="112" spans="1:10" ht="15.95" customHeight="1" x14ac:dyDescent="0.25">
      <c r="A112" s="249"/>
      <c r="B112" s="99" t="s">
        <v>86</v>
      </c>
      <c r="C112" s="31">
        <v>64</v>
      </c>
      <c r="D112" s="31">
        <v>54</v>
      </c>
      <c r="E112" s="31">
        <v>50.000000000000007</v>
      </c>
      <c r="F112" s="31">
        <v>44</v>
      </c>
      <c r="G112" s="31">
        <v>47.000000000000014</v>
      </c>
      <c r="H112" s="31">
        <v>41</v>
      </c>
      <c r="I112" s="31">
        <v>65</v>
      </c>
      <c r="J112" s="31">
        <v>55</v>
      </c>
    </row>
    <row r="113" spans="1:10" ht="15.95" customHeight="1" x14ac:dyDescent="0.25">
      <c r="A113" s="249"/>
      <c r="B113" s="99" t="s">
        <v>87</v>
      </c>
      <c r="C113" s="31">
        <v>93.000000000000014</v>
      </c>
      <c r="D113" s="31">
        <v>90.000000000000014</v>
      </c>
      <c r="E113" s="31">
        <v>72</v>
      </c>
      <c r="F113" s="31">
        <v>72</v>
      </c>
      <c r="G113" s="31">
        <v>70</v>
      </c>
      <c r="H113" s="31">
        <v>73</v>
      </c>
      <c r="I113" s="31">
        <v>96.000000000000014</v>
      </c>
      <c r="J113" s="31">
        <v>88</v>
      </c>
    </row>
    <row r="114" spans="1:10" ht="15.95" customHeight="1" x14ac:dyDescent="0.25">
      <c r="A114" s="249"/>
      <c r="B114" s="99" t="s">
        <v>88</v>
      </c>
      <c r="C114" s="31">
        <v>92</v>
      </c>
      <c r="D114" s="31">
        <v>78</v>
      </c>
      <c r="E114" s="31">
        <v>64.000000000000014</v>
      </c>
      <c r="F114" s="31">
        <v>69</v>
      </c>
      <c r="G114" s="31">
        <v>59</v>
      </c>
      <c r="H114" s="31">
        <v>64</v>
      </c>
      <c r="I114" s="31">
        <v>85.000000000000014</v>
      </c>
      <c r="J114" s="31">
        <v>76</v>
      </c>
    </row>
    <row r="115" spans="1:10" ht="15.95" customHeight="1" x14ac:dyDescent="0.25">
      <c r="A115" s="249"/>
      <c r="B115" s="99" t="s">
        <v>4</v>
      </c>
      <c r="C115" s="31">
        <f t="shared" ref="C115:J115" si="9">SUM(C110:C114)</f>
        <v>283</v>
      </c>
      <c r="D115" s="31">
        <f t="shared" si="9"/>
        <v>246</v>
      </c>
      <c r="E115" s="31">
        <f t="shared" si="9"/>
        <v>214</v>
      </c>
      <c r="F115" s="31">
        <f t="shared" si="9"/>
        <v>207</v>
      </c>
      <c r="G115" s="31">
        <f t="shared" si="9"/>
        <v>202</v>
      </c>
      <c r="H115" s="31">
        <f t="shared" si="9"/>
        <v>201</v>
      </c>
      <c r="I115" s="31">
        <f t="shared" si="9"/>
        <v>283</v>
      </c>
      <c r="J115" s="31">
        <f t="shared" si="9"/>
        <v>247</v>
      </c>
    </row>
    <row r="116" spans="1:10" ht="15.95" customHeight="1" x14ac:dyDescent="0.25">
      <c r="A116" s="249" t="s">
        <v>23</v>
      </c>
      <c r="B116" s="99" t="s">
        <v>62</v>
      </c>
      <c r="C116" s="31">
        <v>1</v>
      </c>
      <c r="D116" s="31">
        <v>2</v>
      </c>
      <c r="E116" s="31">
        <v>1</v>
      </c>
      <c r="F116" s="31">
        <v>0</v>
      </c>
      <c r="G116" s="31">
        <v>1</v>
      </c>
      <c r="H116" s="31">
        <v>0</v>
      </c>
      <c r="I116" s="31">
        <v>1</v>
      </c>
      <c r="J116" s="31">
        <v>0</v>
      </c>
    </row>
    <row r="117" spans="1:10" ht="15.95" customHeight="1" x14ac:dyDescent="0.25">
      <c r="A117" s="249"/>
      <c r="B117" s="99" t="s">
        <v>85</v>
      </c>
      <c r="C117" s="31">
        <v>1</v>
      </c>
      <c r="D117" s="31">
        <v>5</v>
      </c>
      <c r="E117" s="31">
        <v>1</v>
      </c>
      <c r="F117" s="31">
        <v>1</v>
      </c>
      <c r="G117" s="31">
        <v>1</v>
      </c>
      <c r="H117" s="31">
        <v>1</v>
      </c>
      <c r="I117" s="31">
        <v>2</v>
      </c>
      <c r="J117" s="31">
        <v>1</v>
      </c>
    </row>
    <row r="118" spans="1:10" ht="15.95" customHeight="1" x14ac:dyDescent="0.25">
      <c r="A118" s="249"/>
      <c r="B118" s="99" t="s">
        <v>86</v>
      </c>
      <c r="C118" s="31">
        <v>4</v>
      </c>
      <c r="D118" s="31">
        <v>2</v>
      </c>
      <c r="E118" s="31">
        <v>2</v>
      </c>
      <c r="F118" s="31">
        <v>0</v>
      </c>
      <c r="G118" s="31">
        <v>2</v>
      </c>
      <c r="H118" s="31">
        <v>0</v>
      </c>
      <c r="I118" s="31">
        <v>2</v>
      </c>
      <c r="J118" s="31">
        <v>0</v>
      </c>
    </row>
    <row r="119" spans="1:10" ht="15.95" customHeight="1" x14ac:dyDescent="0.25">
      <c r="A119" s="249"/>
      <c r="B119" s="99" t="s">
        <v>87</v>
      </c>
      <c r="C119" s="31">
        <v>5</v>
      </c>
      <c r="D119" s="31">
        <v>0</v>
      </c>
      <c r="E119" s="31">
        <v>3</v>
      </c>
      <c r="F119" s="31">
        <v>0</v>
      </c>
      <c r="G119" s="31">
        <v>3</v>
      </c>
      <c r="H119" s="31">
        <v>0</v>
      </c>
      <c r="I119" s="31">
        <v>3</v>
      </c>
      <c r="J119" s="31">
        <v>0</v>
      </c>
    </row>
    <row r="120" spans="1:10" ht="15.95" customHeight="1" x14ac:dyDescent="0.25">
      <c r="A120" s="249"/>
      <c r="B120" s="99" t="s">
        <v>88</v>
      </c>
      <c r="C120" s="31">
        <v>0</v>
      </c>
      <c r="D120" s="31">
        <v>0</v>
      </c>
      <c r="E120" s="31">
        <v>0</v>
      </c>
      <c r="F120" s="31">
        <v>0</v>
      </c>
      <c r="G120" s="31">
        <v>0</v>
      </c>
      <c r="H120" s="31">
        <v>0</v>
      </c>
      <c r="I120" s="31">
        <v>0</v>
      </c>
      <c r="J120" s="31">
        <v>0</v>
      </c>
    </row>
    <row r="121" spans="1:10" ht="15.95" customHeight="1" x14ac:dyDescent="0.25">
      <c r="A121" s="249"/>
      <c r="B121" s="99" t="s">
        <v>4</v>
      </c>
      <c r="C121" s="31">
        <f t="shared" ref="C121:J121" si="10">SUM(C116:C120)</f>
        <v>11</v>
      </c>
      <c r="D121" s="31">
        <f t="shared" si="10"/>
        <v>9</v>
      </c>
      <c r="E121" s="31">
        <f t="shared" si="10"/>
        <v>7</v>
      </c>
      <c r="F121" s="31">
        <f t="shared" si="10"/>
        <v>1</v>
      </c>
      <c r="G121" s="31">
        <f t="shared" si="10"/>
        <v>7</v>
      </c>
      <c r="H121" s="31">
        <f t="shared" si="10"/>
        <v>1</v>
      </c>
      <c r="I121" s="31">
        <f t="shared" si="10"/>
        <v>8</v>
      </c>
      <c r="J121" s="31">
        <f t="shared" si="10"/>
        <v>1</v>
      </c>
    </row>
    <row r="122" spans="1:10" ht="15.95" customHeight="1" x14ac:dyDescent="0.25">
      <c r="A122" s="249" t="s">
        <v>24</v>
      </c>
      <c r="B122" s="99" t="s">
        <v>62</v>
      </c>
      <c r="C122" s="31">
        <v>8</v>
      </c>
      <c r="D122" s="31">
        <v>6.0000000000000009</v>
      </c>
      <c r="E122" s="31">
        <v>7.0000000000000009</v>
      </c>
      <c r="F122" s="31">
        <v>6.0000000000000009</v>
      </c>
      <c r="G122" s="31">
        <v>10</v>
      </c>
      <c r="H122" s="31">
        <v>7.0000000000000027</v>
      </c>
      <c r="I122" s="31">
        <v>14.000000000000002</v>
      </c>
      <c r="J122" s="31">
        <v>11</v>
      </c>
    </row>
    <row r="123" spans="1:10" ht="15.95" customHeight="1" x14ac:dyDescent="0.25">
      <c r="A123" s="249"/>
      <c r="B123" s="99" t="s">
        <v>85</v>
      </c>
      <c r="C123" s="31">
        <v>93</v>
      </c>
      <c r="D123" s="31">
        <v>89</v>
      </c>
      <c r="E123" s="31">
        <v>79</v>
      </c>
      <c r="F123" s="31">
        <v>77</v>
      </c>
      <c r="G123" s="31">
        <v>87</v>
      </c>
      <c r="H123" s="31">
        <v>79</v>
      </c>
      <c r="I123" s="31">
        <v>103</v>
      </c>
      <c r="J123" s="31">
        <v>99</v>
      </c>
    </row>
    <row r="124" spans="1:10" ht="15.95" customHeight="1" x14ac:dyDescent="0.25">
      <c r="A124" s="249"/>
      <c r="B124" s="99" t="s">
        <v>86</v>
      </c>
      <c r="C124" s="31">
        <v>109</v>
      </c>
      <c r="D124" s="31">
        <v>112</v>
      </c>
      <c r="E124" s="31">
        <v>93</v>
      </c>
      <c r="F124" s="31">
        <v>105</v>
      </c>
      <c r="G124" s="31">
        <v>97.000000000000028</v>
      </c>
      <c r="H124" s="31">
        <v>108</v>
      </c>
      <c r="I124" s="31">
        <v>117.00000000000003</v>
      </c>
      <c r="J124" s="31">
        <v>127</v>
      </c>
    </row>
    <row r="125" spans="1:10" ht="15.95" customHeight="1" x14ac:dyDescent="0.25">
      <c r="A125" s="249"/>
      <c r="B125" s="99" t="s">
        <v>87</v>
      </c>
      <c r="C125" s="31">
        <v>88</v>
      </c>
      <c r="D125" s="31">
        <v>89.000000000000014</v>
      </c>
      <c r="E125" s="31">
        <v>75.000000000000014</v>
      </c>
      <c r="F125" s="31">
        <v>82</v>
      </c>
      <c r="G125" s="31">
        <v>78.000000000000014</v>
      </c>
      <c r="H125" s="31">
        <v>84.000000000000028</v>
      </c>
      <c r="I125" s="31">
        <v>95</v>
      </c>
      <c r="J125" s="31">
        <v>95</v>
      </c>
    </row>
    <row r="126" spans="1:10" ht="15.95" customHeight="1" x14ac:dyDescent="0.25">
      <c r="A126" s="249"/>
      <c r="B126" s="99" t="s">
        <v>88</v>
      </c>
      <c r="C126" s="31">
        <v>26</v>
      </c>
      <c r="D126" s="31">
        <v>34</v>
      </c>
      <c r="E126" s="31">
        <v>24</v>
      </c>
      <c r="F126" s="31">
        <v>31</v>
      </c>
      <c r="G126" s="31">
        <v>27</v>
      </c>
      <c r="H126" s="31">
        <v>31</v>
      </c>
      <c r="I126" s="31">
        <v>28</v>
      </c>
      <c r="J126" s="31">
        <v>35</v>
      </c>
    </row>
    <row r="127" spans="1:10" ht="15.95" customHeight="1" thickBot="1" x14ac:dyDescent="0.3">
      <c r="A127" s="257"/>
      <c r="B127" s="104" t="s">
        <v>4</v>
      </c>
      <c r="C127" s="107">
        <f t="shared" ref="C127:J127" si="11">SUM(C122:C126)</f>
        <v>324</v>
      </c>
      <c r="D127" s="107">
        <f t="shared" si="11"/>
        <v>330</v>
      </c>
      <c r="E127" s="107">
        <f t="shared" si="11"/>
        <v>278</v>
      </c>
      <c r="F127" s="107">
        <f t="shared" si="11"/>
        <v>301</v>
      </c>
      <c r="G127" s="107">
        <f t="shared" si="11"/>
        <v>299.00000000000006</v>
      </c>
      <c r="H127" s="107">
        <f t="shared" si="11"/>
        <v>309</v>
      </c>
      <c r="I127" s="107">
        <f t="shared" si="11"/>
        <v>357</v>
      </c>
      <c r="J127" s="107">
        <f t="shared" si="11"/>
        <v>367</v>
      </c>
    </row>
    <row r="128" spans="1:10" ht="15.95" customHeight="1" thickTop="1" x14ac:dyDescent="0.25">
      <c r="A128" s="253" t="s">
        <v>4</v>
      </c>
      <c r="B128" s="98" t="s">
        <v>62</v>
      </c>
      <c r="C128" s="38">
        <f t="shared" ref="C128:J133" si="12">SUM(C122,C116,C110,C93,C87,C81,C58,C52,C46,C40,C19,C13)</f>
        <v>224</v>
      </c>
      <c r="D128" s="38">
        <f t="shared" si="12"/>
        <v>207.00000000000003</v>
      </c>
      <c r="E128" s="38">
        <f t="shared" si="12"/>
        <v>189.99999999999994</v>
      </c>
      <c r="F128" s="38">
        <f t="shared" si="12"/>
        <v>155</v>
      </c>
      <c r="G128" s="38">
        <f t="shared" si="12"/>
        <v>196</v>
      </c>
      <c r="H128" s="38">
        <f t="shared" si="12"/>
        <v>167</v>
      </c>
      <c r="I128" s="38">
        <f t="shared" si="12"/>
        <v>208</v>
      </c>
      <c r="J128" s="38">
        <f t="shared" si="12"/>
        <v>188</v>
      </c>
    </row>
    <row r="129" spans="1:10" ht="15.95" customHeight="1" x14ac:dyDescent="0.25">
      <c r="A129" s="249"/>
      <c r="B129" s="99" t="s">
        <v>85</v>
      </c>
      <c r="C129" s="31">
        <f t="shared" si="12"/>
        <v>1497.0000000000009</v>
      </c>
      <c r="D129" s="31">
        <f t="shared" si="12"/>
        <v>1373.9999999999995</v>
      </c>
      <c r="E129" s="31">
        <f t="shared" si="12"/>
        <v>1439.9999999999993</v>
      </c>
      <c r="F129" s="31">
        <f t="shared" si="12"/>
        <v>1325.0000000000002</v>
      </c>
      <c r="G129" s="31">
        <f t="shared" si="12"/>
        <v>1431.9999999999998</v>
      </c>
      <c r="H129" s="31">
        <f t="shared" si="12"/>
        <v>1329.9999999999998</v>
      </c>
      <c r="I129" s="31">
        <f t="shared" si="12"/>
        <v>1528.9999999999995</v>
      </c>
      <c r="J129" s="31">
        <f t="shared" si="12"/>
        <v>1419</v>
      </c>
    </row>
    <row r="130" spans="1:10" ht="15.95" customHeight="1" x14ac:dyDescent="0.25">
      <c r="A130" s="249"/>
      <c r="B130" s="99" t="s">
        <v>86</v>
      </c>
      <c r="C130" s="31">
        <f t="shared" si="12"/>
        <v>1988.9999999999995</v>
      </c>
      <c r="D130" s="31">
        <f t="shared" si="12"/>
        <v>1976.9999999999998</v>
      </c>
      <c r="E130" s="31">
        <f t="shared" si="12"/>
        <v>1890</v>
      </c>
      <c r="F130" s="31">
        <f t="shared" si="12"/>
        <v>1868.9999999999995</v>
      </c>
      <c r="G130" s="31">
        <f t="shared" si="12"/>
        <v>1934.0000000000005</v>
      </c>
      <c r="H130" s="31">
        <f t="shared" si="12"/>
        <v>1858.9999999999998</v>
      </c>
      <c r="I130" s="31">
        <f t="shared" si="12"/>
        <v>2057</v>
      </c>
      <c r="J130" s="31">
        <f t="shared" si="12"/>
        <v>1973.9999999999998</v>
      </c>
    </row>
    <row r="131" spans="1:10" ht="15.95" customHeight="1" x14ac:dyDescent="0.25">
      <c r="A131" s="249"/>
      <c r="B131" s="99" t="s">
        <v>87</v>
      </c>
      <c r="C131" s="31">
        <f t="shared" si="12"/>
        <v>2028.9999999999993</v>
      </c>
      <c r="D131" s="31">
        <f t="shared" si="12"/>
        <v>1979.0000000000009</v>
      </c>
      <c r="E131" s="31">
        <f t="shared" si="12"/>
        <v>1926.9999999999998</v>
      </c>
      <c r="F131" s="31">
        <f t="shared" si="12"/>
        <v>1852</v>
      </c>
      <c r="G131" s="31">
        <f t="shared" si="12"/>
        <v>1927.9999999999993</v>
      </c>
      <c r="H131" s="31">
        <f t="shared" si="12"/>
        <v>1847</v>
      </c>
      <c r="I131" s="31">
        <f t="shared" si="12"/>
        <v>2031.9999999999998</v>
      </c>
      <c r="J131" s="31">
        <f t="shared" si="12"/>
        <v>1949.9999999999998</v>
      </c>
    </row>
    <row r="132" spans="1:10" ht="15.95" customHeight="1" thickBot="1" x14ac:dyDescent="0.3">
      <c r="A132" s="249"/>
      <c r="B132" s="125" t="s">
        <v>88</v>
      </c>
      <c r="C132" s="107">
        <f t="shared" si="12"/>
        <v>1494.0000000000007</v>
      </c>
      <c r="D132" s="107">
        <f t="shared" si="12"/>
        <v>1345.9999999999998</v>
      </c>
      <c r="E132" s="107">
        <f t="shared" si="12"/>
        <v>1415.0000000000002</v>
      </c>
      <c r="F132" s="107">
        <f t="shared" si="12"/>
        <v>1290</v>
      </c>
      <c r="G132" s="107">
        <f t="shared" si="12"/>
        <v>1415.0000000000007</v>
      </c>
      <c r="H132" s="107">
        <f t="shared" si="12"/>
        <v>1295.9999999999995</v>
      </c>
      <c r="I132" s="107">
        <f t="shared" si="12"/>
        <v>1475.9999999999982</v>
      </c>
      <c r="J132" s="107">
        <f t="shared" si="12"/>
        <v>1358</v>
      </c>
    </row>
    <row r="133" spans="1:10" ht="15.95" customHeight="1" thickBot="1" x14ac:dyDescent="0.3">
      <c r="A133" s="254"/>
      <c r="B133" s="127" t="s">
        <v>4</v>
      </c>
      <c r="C133" s="186">
        <f t="shared" si="12"/>
        <v>7233.0000000000009</v>
      </c>
      <c r="D133" s="186">
        <f t="shared" si="12"/>
        <v>6883</v>
      </c>
      <c r="E133" s="186">
        <f t="shared" si="12"/>
        <v>6861.9999999999991</v>
      </c>
      <c r="F133" s="186">
        <f t="shared" si="12"/>
        <v>6491</v>
      </c>
      <c r="G133" s="186">
        <f t="shared" si="12"/>
        <v>6905</v>
      </c>
      <c r="H133" s="186">
        <f t="shared" si="12"/>
        <v>6498.9999999999991</v>
      </c>
      <c r="I133" s="186">
        <f t="shared" si="12"/>
        <v>7301.9999999999982</v>
      </c>
      <c r="J133" s="186">
        <f t="shared" si="12"/>
        <v>6889</v>
      </c>
    </row>
    <row r="134" spans="1:10" ht="15.75" thickTop="1" x14ac:dyDescent="0.25"/>
    <row r="139" spans="1:10" ht="18" x14ac:dyDescent="0.25">
      <c r="B139" s="7"/>
    </row>
    <row r="140" spans="1:10" ht="18" x14ac:dyDescent="0.25">
      <c r="B140" s="7"/>
    </row>
    <row r="141" spans="1:10" ht="18" x14ac:dyDescent="0.25">
      <c r="B141" s="7"/>
    </row>
    <row r="142" spans="1:10" ht="18" x14ac:dyDescent="0.25">
      <c r="B142" s="7"/>
    </row>
    <row r="143" spans="1:10" ht="18" x14ac:dyDescent="0.25">
      <c r="B143" s="7"/>
    </row>
    <row r="144" spans="1:10" ht="18" x14ac:dyDescent="0.25">
      <c r="B144" s="7"/>
    </row>
  </sheetData>
  <mergeCells count="46">
    <mergeCell ref="I37:J37"/>
    <mergeCell ref="A37:A39"/>
    <mergeCell ref="A36:J36"/>
    <mergeCell ref="B37:B38"/>
    <mergeCell ref="A40:A45"/>
    <mergeCell ref="C37:D37"/>
    <mergeCell ref="E37:F37"/>
    <mergeCell ref="G37:H37"/>
    <mergeCell ref="A7:A12"/>
    <mergeCell ref="A13:A18"/>
    <mergeCell ref="A19:A24"/>
    <mergeCell ref="A25:A30"/>
    <mergeCell ref="A52:A57"/>
    <mergeCell ref="A1:J1"/>
    <mergeCell ref="A2:J2"/>
    <mergeCell ref="B4:B5"/>
    <mergeCell ref="C4:D4"/>
    <mergeCell ref="E4:F4"/>
    <mergeCell ref="G4:H4"/>
    <mergeCell ref="I4:J4"/>
    <mergeCell ref="A3:J3"/>
    <mergeCell ref="A4:A6"/>
    <mergeCell ref="A71:J71"/>
    <mergeCell ref="B72:B73"/>
    <mergeCell ref="A46:A51"/>
    <mergeCell ref="A75:A80"/>
    <mergeCell ref="A81:A86"/>
    <mergeCell ref="A72:A74"/>
    <mergeCell ref="A58:A63"/>
    <mergeCell ref="C72:D72"/>
    <mergeCell ref="E72:F72"/>
    <mergeCell ref="G72:H72"/>
    <mergeCell ref="I72:J72"/>
    <mergeCell ref="A128:A133"/>
    <mergeCell ref="A110:A115"/>
    <mergeCell ref="A116:A121"/>
    <mergeCell ref="A122:A127"/>
    <mergeCell ref="A87:A92"/>
    <mergeCell ref="A93:A98"/>
    <mergeCell ref="A106:J106"/>
    <mergeCell ref="B107:B108"/>
    <mergeCell ref="C107:D107"/>
    <mergeCell ref="E107:F107"/>
    <mergeCell ref="G107:H107"/>
    <mergeCell ref="A107:A109"/>
    <mergeCell ref="I107:J107"/>
  </mergeCells>
  <printOptions horizontalCentered="1"/>
  <pageMargins left="1" right="1" top="1" bottom="0.5" header="1.5" footer="1"/>
  <pageSetup paperSize="9" scale="88" firstPageNumber="29" orientation="landscape" useFirstPageNumber="1" horizontalDpi="300" verticalDpi="300" r:id="rId1"/>
  <headerFooter>
    <oddFooter>&amp;C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13"/>
  <sheetViews>
    <sheetView rightToLeft="1" view="pageBreakPreview" zoomScaleSheetLayoutView="100" workbookViewId="0">
      <selection activeCell="A15" sqref="A15"/>
    </sheetView>
  </sheetViews>
  <sheetFormatPr defaultRowHeight="15" x14ac:dyDescent="0.25"/>
  <cols>
    <col min="1" max="1" width="30.42578125" customWidth="1"/>
    <col min="2" max="2" width="13" customWidth="1"/>
    <col min="3" max="6" width="12" customWidth="1"/>
    <col min="7" max="7" width="13.28515625" customWidth="1"/>
  </cols>
  <sheetData>
    <row r="1" spans="1:8" ht="24" customHeight="1" x14ac:dyDescent="0.25">
      <c r="A1" s="204"/>
      <c r="B1" s="204"/>
      <c r="C1" s="204"/>
      <c r="D1" s="204"/>
      <c r="E1" s="204"/>
      <c r="F1" s="204"/>
      <c r="G1" s="204"/>
    </row>
    <row r="2" spans="1:8" ht="24" customHeight="1" x14ac:dyDescent="0.25">
      <c r="A2" s="205" t="s">
        <v>186</v>
      </c>
      <c r="B2" s="205"/>
      <c r="C2" s="205"/>
      <c r="D2" s="205"/>
      <c r="E2" s="205"/>
      <c r="F2" s="205"/>
      <c r="G2" s="205"/>
    </row>
    <row r="3" spans="1:8" ht="24" customHeight="1" thickBot="1" x14ac:dyDescent="0.3">
      <c r="A3" s="206" t="s">
        <v>220</v>
      </c>
      <c r="B3" s="206"/>
      <c r="C3" s="206"/>
      <c r="D3" s="206"/>
      <c r="E3" s="206"/>
      <c r="F3" s="206"/>
      <c r="G3" s="206"/>
    </row>
    <row r="4" spans="1:8" ht="28.5" customHeight="1" thickTop="1" x14ac:dyDescent="0.25">
      <c r="A4" s="258" t="s">
        <v>0</v>
      </c>
      <c r="B4" s="258" t="s">
        <v>95</v>
      </c>
      <c r="C4" s="260" t="s">
        <v>90</v>
      </c>
      <c r="D4" s="260"/>
      <c r="E4" s="260"/>
      <c r="F4" s="260"/>
      <c r="G4" s="258" t="s">
        <v>94</v>
      </c>
      <c r="H4" s="128"/>
    </row>
    <row r="5" spans="1:8" ht="33" customHeight="1" thickBot="1" x14ac:dyDescent="0.3">
      <c r="A5" s="250"/>
      <c r="B5" s="250"/>
      <c r="C5" s="103" t="s">
        <v>91</v>
      </c>
      <c r="D5" s="103" t="s">
        <v>92</v>
      </c>
      <c r="E5" s="103" t="s">
        <v>93</v>
      </c>
      <c r="F5" s="103" t="s">
        <v>4</v>
      </c>
      <c r="G5" s="250"/>
      <c r="H5" s="128"/>
    </row>
    <row r="6" spans="1:8" ht="30" customHeight="1" thickTop="1" x14ac:dyDescent="0.25">
      <c r="A6" s="89" t="s">
        <v>5</v>
      </c>
      <c r="B6" s="81">
        <v>351</v>
      </c>
      <c r="C6" s="81">
        <v>0</v>
      </c>
      <c r="D6" s="81">
        <v>0</v>
      </c>
      <c r="E6" s="81">
        <v>0</v>
      </c>
      <c r="F6" s="81">
        <f t="shared" ref="F6:F11" si="0">SUM(C6:E6)</f>
        <v>0</v>
      </c>
      <c r="G6" s="81">
        <v>36</v>
      </c>
      <c r="H6" s="128"/>
    </row>
    <row r="7" spans="1:8" ht="31.5" customHeight="1" x14ac:dyDescent="0.25">
      <c r="A7" s="90" t="s">
        <v>6</v>
      </c>
      <c r="B7" s="82">
        <v>534</v>
      </c>
      <c r="C7" s="82">
        <v>28</v>
      </c>
      <c r="D7" s="82">
        <v>5</v>
      </c>
      <c r="E7" s="82">
        <v>2</v>
      </c>
      <c r="F7" s="82">
        <f t="shared" si="0"/>
        <v>35</v>
      </c>
      <c r="G7" s="82">
        <v>110</v>
      </c>
      <c r="H7" s="128"/>
    </row>
    <row r="8" spans="1:8" ht="31.5" customHeight="1" x14ac:dyDescent="0.25">
      <c r="A8" s="90" t="s">
        <v>7</v>
      </c>
      <c r="B8" s="82">
        <v>12</v>
      </c>
      <c r="C8" s="82">
        <v>0</v>
      </c>
      <c r="D8" s="82">
        <v>0</v>
      </c>
      <c r="E8" s="82">
        <v>0</v>
      </c>
      <c r="F8" s="82">
        <f t="shared" si="0"/>
        <v>0</v>
      </c>
      <c r="G8" s="82">
        <v>1</v>
      </c>
      <c r="H8" s="128"/>
    </row>
    <row r="9" spans="1:8" ht="30.75" customHeight="1" x14ac:dyDescent="0.25">
      <c r="A9" s="90" t="s">
        <v>8</v>
      </c>
      <c r="B9" s="82">
        <v>2184.9999999999991</v>
      </c>
      <c r="C9" s="82">
        <v>71</v>
      </c>
      <c r="D9" s="82">
        <v>12</v>
      </c>
      <c r="E9" s="82">
        <v>0</v>
      </c>
      <c r="F9" s="82">
        <f t="shared" si="0"/>
        <v>83</v>
      </c>
      <c r="G9" s="82">
        <v>250</v>
      </c>
      <c r="H9" s="128"/>
    </row>
    <row r="10" spans="1:8" ht="29.25" hidden="1" customHeight="1" x14ac:dyDescent="0.25">
      <c r="A10" s="91" t="s">
        <v>43</v>
      </c>
      <c r="B10" s="82"/>
      <c r="C10" s="82">
        <v>0</v>
      </c>
      <c r="D10" s="82">
        <v>0</v>
      </c>
      <c r="E10" s="82">
        <v>0</v>
      </c>
      <c r="F10" s="82">
        <f t="shared" si="0"/>
        <v>0</v>
      </c>
      <c r="G10" s="82">
        <v>0</v>
      </c>
      <c r="H10" s="128"/>
    </row>
    <row r="11" spans="1:8" ht="28.5" customHeight="1" thickBot="1" x14ac:dyDescent="0.3">
      <c r="A11" s="92" t="s">
        <v>58</v>
      </c>
      <c r="B11" s="108">
        <v>14</v>
      </c>
      <c r="C11" s="108">
        <v>1</v>
      </c>
      <c r="D11" s="108">
        <v>0</v>
      </c>
      <c r="E11" s="108">
        <v>0</v>
      </c>
      <c r="F11" s="108">
        <f t="shared" si="0"/>
        <v>1</v>
      </c>
      <c r="G11" s="108">
        <v>3</v>
      </c>
      <c r="H11" s="128"/>
    </row>
    <row r="12" spans="1:8" ht="26.25" customHeight="1" thickTop="1" thickBot="1" x14ac:dyDescent="0.3">
      <c r="A12" s="88" t="s">
        <v>4</v>
      </c>
      <c r="B12" s="85">
        <f t="shared" ref="B12:G12" si="1">SUM(B6:B11)</f>
        <v>3095.9999999999991</v>
      </c>
      <c r="C12" s="85">
        <f t="shared" si="1"/>
        <v>100</v>
      </c>
      <c r="D12" s="85">
        <f t="shared" si="1"/>
        <v>17</v>
      </c>
      <c r="E12" s="85">
        <f t="shared" si="1"/>
        <v>2</v>
      </c>
      <c r="F12" s="85">
        <f>SUM(F6:F11)</f>
        <v>119</v>
      </c>
      <c r="G12" s="85">
        <f t="shared" si="1"/>
        <v>400</v>
      </c>
      <c r="H12" s="128"/>
    </row>
    <row r="13" spans="1:8" ht="15.75" thickTop="1" x14ac:dyDescent="0.25"/>
  </sheetData>
  <mergeCells count="7">
    <mergeCell ref="A4:A5"/>
    <mergeCell ref="A1:G1"/>
    <mergeCell ref="B4:B5"/>
    <mergeCell ref="C4:F4"/>
    <mergeCell ref="G4:G5"/>
    <mergeCell ref="A2:G2"/>
    <mergeCell ref="A3:G3"/>
  </mergeCells>
  <printOptions horizontalCentered="1"/>
  <pageMargins left="1" right="1" top="1.5" bottom="1" header="1.5" footer="1"/>
  <pageSetup paperSize="9" firstPageNumber="33" orientation="landscape" useFirstPageNumber="1" horizontalDpi="300" verticalDpi="300" r:id="rId1"/>
  <headerFooter>
    <oddFooter>&amp;C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23"/>
  <sheetViews>
    <sheetView rightToLeft="1" view="pageBreakPreview" zoomScaleSheetLayoutView="100" workbookViewId="0">
      <selection activeCell="I9" sqref="I9"/>
    </sheetView>
  </sheetViews>
  <sheetFormatPr defaultRowHeight="15" x14ac:dyDescent="0.25"/>
  <cols>
    <col min="1" max="1" width="13.140625" customWidth="1"/>
    <col min="2" max="2" width="14.7109375" customWidth="1"/>
    <col min="3" max="6" width="13.140625" customWidth="1"/>
    <col min="7" max="7" width="16.28515625" customWidth="1"/>
  </cols>
  <sheetData>
    <row r="1" spans="1:8" ht="15" customHeight="1" x14ac:dyDescent="0.25">
      <c r="A1" s="204"/>
      <c r="B1" s="204"/>
      <c r="C1" s="204"/>
      <c r="D1" s="204"/>
      <c r="E1" s="204"/>
      <c r="F1" s="204"/>
      <c r="G1" s="204"/>
    </row>
    <row r="2" spans="1:8" ht="17.25" customHeight="1" x14ac:dyDescent="0.25">
      <c r="A2" s="205" t="s">
        <v>187</v>
      </c>
      <c r="B2" s="205"/>
      <c r="C2" s="205"/>
      <c r="D2" s="205"/>
      <c r="E2" s="205"/>
      <c r="F2" s="205"/>
      <c r="G2" s="205"/>
    </row>
    <row r="3" spans="1:8" ht="24.75" customHeight="1" thickBot="1" x14ac:dyDescent="0.3">
      <c r="A3" s="206" t="s">
        <v>221</v>
      </c>
      <c r="B3" s="206"/>
      <c r="C3" s="206"/>
      <c r="D3" s="206"/>
      <c r="E3" s="206"/>
      <c r="F3" s="206"/>
      <c r="G3" s="206"/>
      <c r="H3" s="129"/>
    </row>
    <row r="4" spans="1:8" ht="21.75" customHeight="1" thickTop="1" x14ac:dyDescent="0.25">
      <c r="A4" s="261" t="s">
        <v>9</v>
      </c>
      <c r="B4" s="201" t="s">
        <v>95</v>
      </c>
      <c r="C4" s="263" t="s">
        <v>90</v>
      </c>
      <c r="D4" s="263"/>
      <c r="E4" s="263"/>
      <c r="F4" s="263"/>
      <c r="G4" s="201" t="s">
        <v>94</v>
      </c>
      <c r="H4" s="129"/>
    </row>
    <row r="5" spans="1:8" ht="21.75" customHeight="1" x14ac:dyDescent="0.25">
      <c r="A5" s="262"/>
      <c r="B5" s="202"/>
      <c r="C5" s="19" t="s">
        <v>91</v>
      </c>
      <c r="D5" s="19" t="s">
        <v>92</v>
      </c>
      <c r="E5" s="19" t="s">
        <v>93</v>
      </c>
      <c r="F5" s="19" t="s">
        <v>4</v>
      </c>
      <c r="G5" s="202"/>
      <c r="H5" s="129"/>
    </row>
    <row r="6" spans="1:8" ht="2.25" customHeight="1" thickBot="1" x14ac:dyDescent="0.3">
      <c r="A6" s="109"/>
      <c r="B6" s="19"/>
      <c r="C6" s="19"/>
      <c r="D6" s="19"/>
      <c r="E6" s="19"/>
      <c r="F6" s="19"/>
      <c r="G6" s="19"/>
      <c r="H6" s="129"/>
    </row>
    <row r="7" spans="1:8" ht="20.100000000000001" customHeight="1" thickTop="1" x14ac:dyDescent="0.25">
      <c r="A7" s="40" t="s">
        <v>10</v>
      </c>
      <c r="B7" s="81" t="s">
        <v>148</v>
      </c>
      <c r="C7" s="81" t="s">
        <v>148</v>
      </c>
      <c r="D7" s="81" t="s">
        <v>148</v>
      </c>
      <c r="E7" s="81" t="s">
        <v>148</v>
      </c>
      <c r="F7" s="81" t="s">
        <v>148</v>
      </c>
      <c r="G7" s="81" t="s">
        <v>148</v>
      </c>
      <c r="H7" s="129"/>
    </row>
    <row r="8" spans="1:8" ht="20.100000000000001" customHeight="1" x14ac:dyDescent="0.25">
      <c r="A8" s="41" t="s">
        <v>11</v>
      </c>
      <c r="B8" s="82">
        <v>261</v>
      </c>
      <c r="C8" s="82">
        <v>8</v>
      </c>
      <c r="D8" s="82">
        <v>6</v>
      </c>
      <c r="E8" s="82">
        <v>0</v>
      </c>
      <c r="F8" s="82">
        <f>SUM(C8:E8)</f>
        <v>14</v>
      </c>
      <c r="G8" s="82">
        <v>16</v>
      </c>
      <c r="H8" s="129"/>
    </row>
    <row r="9" spans="1:8" ht="20.100000000000001" customHeight="1" x14ac:dyDescent="0.25">
      <c r="A9" s="41" t="s">
        <v>12</v>
      </c>
      <c r="B9" s="82">
        <v>14</v>
      </c>
      <c r="C9" s="82">
        <v>2</v>
      </c>
      <c r="D9" s="82">
        <v>0</v>
      </c>
      <c r="E9" s="82">
        <v>0</v>
      </c>
      <c r="F9" s="82">
        <f>SUM(C9:E9)</f>
        <v>2</v>
      </c>
      <c r="G9" s="82">
        <v>2</v>
      </c>
      <c r="H9" s="129"/>
    </row>
    <row r="10" spans="1:8" ht="20.100000000000001" customHeight="1" x14ac:dyDescent="0.25">
      <c r="A10" s="41" t="s">
        <v>13</v>
      </c>
      <c r="B10" s="82" t="s">
        <v>148</v>
      </c>
      <c r="C10" s="82" t="s">
        <v>148</v>
      </c>
      <c r="D10" s="82" t="s">
        <v>148</v>
      </c>
      <c r="E10" s="82" t="s">
        <v>148</v>
      </c>
      <c r="F10" s="82" t="s">
        <v>148</v>
      </c>
      <c r="G10" s="82" t="s">
        <v>148</v>
      </c>
      <c r="H10" s="129"/>
    </row>
    <row r="11" spans="1:8" ht="20.100000000000001" customHeight="1" x14ac:dyDescent="0.25">
      <c r="A11" s="41" t="s">
        <v>14</v>
      </c>
      <c r="B11" s="82">
        <v>1880.9999999999986</v>
      </c>
      <c r="C11" s="82">
        <v>34</v>
      </c>
      <c r="D11" s="82">
        <v>5</v>
      </c>
      <c r="E11" s="82">
        <v>2</v>
      </c>
      <c r="F11" s="82">
        <f>SUM(C11:E11)</f>
        <v>41</v>
      </c>
      <c r="G11" s="82">
        <v>251</v>
      </c>
      <c r="H11" s="129"/>
    </row>
    <row r="12" spans="1:8" ht="20.100000000000001" customHeight="1" x14ac:dyDescent="0.25">
      <c r="A12" s="41" t="s">
        <v>15</v>
      </c>
      <c r="B12" s="82">
        <v>281.00000000000006</v>
      </c>
      <c r="C12" s="82">
        <v>30</v>
      </c>
      <c r="D12" s="82">
        <v>4</v>
      </c>
      <c r="E12" s="82">
        <v>0</v>
      </c>
      <c r="F12" s="82">
        <f>SUM(C12:E12)</f>
        <v>34</v>
      </c>
      <c r="G12" s="82">
        <v>43</v>
      </c>
      <c r="H12" s="129"/>
    </row>
    <row r="13" spans="1:8" ht="20.100000000000001" customHeight="1" x14ac:dyDescent="0.25">
      <c r="A13" s="41" t="s">
        <v>16</v>
      </c>
      <c r="B13" s="82">
        <v>22</v>
      </c>
      <c r="C13" s="82">
        <v>0</v>
      </c>
      <c r="D13" s="82">
        <v>1</v>
      </c>
      <c r="E13" s="82">
        <v>0</v>
      </c>
      <c r="F13" s="82">
        <f t="shared" ref="F13:F14" si="0">SUM(C13:E13)</f>
        <v>1</v>
      </c>
      <c r="G13" s="82">
        <v>7</v>
      </c>
      <c r="H13" s="129"/>
    </row>
    <row r="14" spans="1:8" ht="20.100000000000001" customHeight="1" x14ac:dyDescent="0.25">
      <c r="A14" s="41" t="s">
        <v>17</v>
      </c>
      <c r="B14" s="82">
        <v>71</v>
      </c>
      <c r="C14" s="82">
        <v>3</v>
      </c>
      <c r="D14" s="82">
        <v>0</v>
      </c>
      <c r="E14" s="82">
        <v>0</v>
      </c>
      <c r="F14" s="82">
        <f t="shared" si="0"/>
        <v>3</v>
      </c>
      <c r="G14" s="82">
        <v>10</v>
      </c>
      <c r="H14" s="129"/>
    </row>
    <row r="15" spans="1:8" ht="20.100000000000001" customHeight="1" x14ac:dyDescent="0.25">
      <c r="A15" s="41" t="s">
        <v>18</v>
      </c>
      <c r="B15" s="82" t="s">
        <v>148</v>
      </c>
      <c r="C15" s="82" t="s">
        <v>148</v>
      </c>
      <c r="D15" s="82" t="s">
        <v>148</v>
      </c>
      <c r="E15" s="82" t="s">
        <v>148</v>
      </c>
      <c r="F15" s="82" t="s">
        <v>148</v>
      </c>
      <c r="G15" s="82" t="s">
        <v>148</v>
      </c>
      <c r="H15" s="129"/>
    </row>
    <row r="16" spans="1:8" ht="20.100000000000001" customHeight="1" x14ac:dyDescent="0.25">
      <c r="A16" s="41" t="s">
        <v>19</v>
      </c>
      <c r="B16" s="82">
        <v>260</v>
      </c>
      <c r="C16" s="82">
        <v>0</v>
      </c>
      <c r="D16" s="82">
        <v>1</v>
      </c>
      <c r="E16" s="82">
        <v>0</v>
      </c>
      <c r="F16" s="82">
        <f>SUM(C16:E16)</f>
        <v>1</v>
      </c>
      <c r="G16" s="82">
        <v>19</v>
      </c>
      <c r="H16" s="129"/>
    </row>
    <row r="17" spans="1:8" ht="20.100000000000001" customHeight="1" x14ac:dyDescent="0.25">
      <c r="A17" s="41" t="s">
        <v>20</v>
      </c>
      <c r="B17" s="82">
        <v>98</v>
      </c>
      <c r="C17" s="82">
        <v>12</v>
      </c>
      <c r="D17" s="82">
        <v>0</v>
      </c>
      <c r="E17" s="82">
        <v>0</v>
      </c>
      <c r="F17" s="82">
        <f t="shared" ref="F17:F20" si="1">SUM(C17:E17)</f>
        <v>12</v>
      </c>
      <c r="G17" s="82">
        <v>8</v>
      </c>
      <c r="H17" s="129"/>
    </row>
    <row r="18" spans="1:8" ht="20.100000000000001" customHeight="1" x14ac:dyDescent="0.25">
      <c r="A18" s="41" t="s">
        <v>21</v>
      </c>
      <c r="B18" s="82">
        <v>13</v>
      </c>
      <c r="C18" s="82">
        <v>0</v>
      </c>
      <c r="D18" s="82">
        <v>0</v>
      </c>
      <c r="E18" s="82">
        <v>0</v>
      </c>
      <c r="F18" s="82">
        <f t="shared" si="1"/>
        <v>0</v>
      </c>
      <c r="G18" s="82">
        <v>4</v>
      </c>
      <c r="H18" s="129"/>
    </row>
    <row r="19" spans="1:8" ht="20.100000000000001" customHeight="1" x14ac:dyDescent="0.25">
      <c r="A19" s="41" t="s">
        <v>22</v>
      </c>
      <c r="B19" s="82">
        <v>119.00000000000001</v>
      </c>
      <c r="C19" s="82">
        <v>6</v>
      </c>
      <c r="D19" s="82">
        <v>0</v>
      </c>
      <c r="E19" s="82">
        <v>0</v>
      </c>
      <c r="F19" s="82">
        <f t="shared" si="1"/>
        <v>6</v>
      </c>
      <c r="G19" s="82">
        <v>12</v>
      </c>
      <c r="H19" s="129"/>
    </row>
    <row r="20" spans="1:8" ht="20.100000000000001" customHeight="1" x14ac:dyDescent="0.25">
      <c r="A20" s="41" t="s">
        <v>23</v>
      </c>
      <c r="B20" s="82">
        <v>31</v>
      </c>
      <c r="C20" s="82">
        <v>0</v>
      </c>
      <c r="D20" s="82">
        <v>0</v>
      </c>
      <c r="E20" s="82">
        <v>0</v>
      </c>
      <c r="F20" s="82">
        <f t="shared" si="1"/>
        <v>0</v>
      </c>
      <c r="G20" s="82">
        <v>7</v>
      </c>
      <c r="H20" s="129"/>
    </row>
    <row r="21" spans="1:8" ht="20.100000000000001" customHeight="1" thickBot="1" x14ac:dyDescent="0.3">
      <c r="A21" s="42" t="s">
        <v>24</v>
      </c>
      <c r="B21" s="108">
        <v>45</v>
      </c>
      <c r="C21" s="108">
        <v>5</v>
      </c>
      <c r="D21" s="108">
        <v>0</v>
      </c>
      <c r="E21" s="108">
        <v>0</v>
      </c>
      <c r="F21" s="108">
        <f>SUM(C21:E21)</f>
        <v>5</v>
      </c>
      <c r="G21" s="108">
        <v>21</v>
      </c>
      <c r="H21" s="129"/>
    </row>
    <row r="22" spans="1:8" ht="20.100000000000001" customHeight="1" thickTop="1" thickBot="1" x14ac:dyDescent="0.3">
      <c r="A22" s="43" t="s">
        <v>4</v>
      </c>
      <c r="B22" s="85">
        <f t="shared" ref="B22:G22" si="2">SUM(B7:B21)</f>
        <v>3095.9999999999986</v>
      </c>
      <c r="C22" s="85">
        <f t="shared" si="2"/>
        <v>100</v>
      </c>
      <c r="D22" s="85">
        <f t="shared" si="2"/>
        <v>17</v>
      </c>
      <c r="E22" s="85">
        <f t="shared" si="2"/>
        <v>2</v>
      </c>
      <c r="F22" s="85">
        <f t="shared" si="2"/>
        <v>119</v>
      </c>
      <c r="G22" s="85">
        <f t="shared" si="2"/>
        <v>400</v>
      </c>
      <c r="H22" s="129"/>
    </row>
    <row r="23" spans="1:8" ht="15.75" thickTop="1" x14ac:dyDescent="0.25">
      <c r="H23" s="129"/>
    </row>
  </sheetData>
  <mergeCells count="7">
    <mergeCell ref="A1:G1"/>
    <mergeCell ref="A2:G2"/>
    <mergeCell ref="A4:A5"/>
    <mergeCell ref="B4:B5"/>
    <mergeCell ref="C4:F4"/>
    <mergeCell ref="G4:G5"/>
    <mergeCell ref="A3:G3"/>
  </mergeCells>
  <printOptions horizontalCentered="1"/>
  <pageMargins left="1" right="1" top="1" bottom="1" header="1.5" footer="1"/>
  <pageSetup paperSize="9" firstPageNumber="34" orientation="landscape" useFirstPageNumber="1" horizontalDpi="300" verticalDpi="300" r:id="rId1"/>
  <headerFooter>
    <oddFooter>&amp;C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14"/>
  <sheetViews>
    <sheetView rightToLeft="1" view="pageBreakPreview" zoomScaleSheetLayoutView="100" workbookViewId="0">
      <selection activeCell="B16" sqref="B16"/>
    </sheetView>
  </sheetViews>
  <sheetFormatPr defaultRowHeight="15" x14ac:dyDescent="0.25"/>
  <cols>
    <col min="1" max="1" width="23.42578125" customWidth="1"/>
    <col min="2" max="4" width="13.28515625" customWidth="1"/>
    <col min="5" max="5" width="14.85546875" customWidth="1"/>
    <col min="6" max="6" width="18.7109375" customWidth="1"/>
  </cols>
  <sheetData>
    <row r="1" spans="1:8" ht="24.95" customHeight="1" x14ac:dyDescent="0.25">
      <c r="A1" s="204"/>
      <c r="B1" s="204"/>
      <c r="C1" s="204"/>
      <c r="D1" s="204"/>
      <c r="E1" s="204"/>
      <c r="F1" s="204"/>
    </row>
    <row r="2" spans="1:8" ht="24.95" customHeight="1" x14ac:dyDescent="0.25">
      <c r="A2" s="205" t="s">
        <v>188</v>
      </c>
      <c r="B2" s="205"/>
      <c r="C2" s="205"/>
      <c r="D2" s="205"/>
      <c r="E2" s="205"/>
      <c r="F2" s="205"/>
    </row>
    <row r="3" spans="1:8" ht="24.95" customHeight="1" thickBot="1" x14ac:dyDescent="0.3">
      <c r="A3" s="206" t="s">
        <v>222</v>
      </c>
      <c r="B3" s="206"/>
      <c r="C3" s="206"/>
      <c r="D3" s="206"/>
      <c r="E3" s="206"/>
      <c r="F3" s="206"/>
    </row>
    <row r="4" spans="1:8" ht="24.95" customHeight="1" thickTop="1" x14ac:dyDescent="0.25">
      <c r="A4" s="264" t="s">
        <v>0</v>
      </c>
      <c r="B4" s="245" t="s">
        <v>96</v>
      </c>
      <c r="C4" s="245"/>
      <c r="D4" s="245"/>
      <c r="E4" s="267" t="s">
        <v>99</v>
      </c>
      <c r="F4" s="267" t="s">
        <v>150</v>
      </c>
      <c r="H4" s="130"/>
    </row>
    <row r="5" spans="1:8" ht="11.25" customHeight="1" x14ac:dyDescent="0.25">
      <c r="A5" s="265"/>
      <c r="B5" s="266"/>
      <c r="C5" s="266"/>
      <c r="D5" s="266"/>
      <c r="E5" s="268"/>
      <c r="F5" s="268"/>
      <c r="H5" s="130"/>
    </row>
    <row r="6" spans="1:8" ht="24.95" customHeight="1" thickBot="1" x14ac:dyDescent="0.3">
      <c r="A6" s="265"/>
      <c r="B6" s="11" t="s">
        <v>97</v>
      </c>
      <c r="C6" s="11" t="s">
        <v>98</v>
      </c>
      <c r="D6" s="11" t="s">
        <v>4</v>
      </c>
      <c r="E6" s="269"/>
      <c r="F6" s="269"/>
      <c r="H6" s="130"/>
    </row>
    <row r="7" spans="1:8" ht="33.75" customHeight="1" thickTop="1" x14ac:dyDescent="0.25">
      <c r="A7" s="89" t="s">
        <v>5</v>
      </c>
      <c r="B7" s="81">
        <v>36</v>
      </c>
      <c r="C7" s="81">
        <v>0</v>
      </c>
      <c r="D7" s="81">
        <f t="shared" ref="D7:D12" si="0">SUM(B7:C7)</f>
        <v>36</v>
      </c>
      <c r="E7" s="81">
        <v>261</v>
      </c>
      <c r="F7" s="81">
        <v>408</v>
      </c>
      <c r="H7" s="130"/>
    </row>
    <row r="8" spans="1:8" ht="26.25" customHeight="1" x14ac:dyDescent="0.25">
      <c r="A8" s="90" t="s">
        <v>6</v>
      </c>
      <c r="B8" s="82">
        <v>75</v>
      </c>
      <c r="C8" s="82">
        <v>69</v>
      </c>
      <c r="D8" s="82">
        <f t="shared" si="0"/>
        <v>144</v>
      </c>
      <c r="E8" s="82">
        <v>120</v>
      </c>
      <c r="F8" s="82">
        <v>3243</v>
      </c>
      <c r="H8" s="130"/>
    </row>
    <row r="9" spans="1:8" ht="28.5" customHeight="1" x14ac:dyDescent="0.25">
      <c r="A9" s="90" t="s">
        <v>7</v>
      </c>
      <c r="B9" s="82">
        <v>1</v>
      </c>
      <c r="C9" s="82">
        <v>0</v>
      </c>
      <c r="D9" s="82">
        <f t="shared" si="0"/>
        <v>1</v>
      </c>
      <c r="E9" s="82">
        <v>24</v>
      </c>
      <c r="F9" s="82">
        <v>0</v>
      </c>
      <c r="H9" s="130"/>
    </row>
    <row r="10" spans="1:8" ht="27" customHeight="1" x14ac:dyDescent="0.25">
      <c r="A10" s="90" t="s">
        <v>8</v>
      </c>
      <c r="B10" s="82">
        <v>323</v>
      </c>
      <c r="C10" s="82">
        <v>10</v>
      </c>
      <c r="D10" s="82">
        <f t="shared" si="0"/>
        <v>333</v>
      </c>
      <c r="E10" s="82">
        <v>784.00000000000114</v>
      </c>
      <c r="F10" s="82">
        <v>250.00000000000014</v>
      </c>
      <c r="H10" s="130"/>
    </row>
    <row r="11" spans="1:8" ht="30" hidden="1" customHeight="1" x14ac:dyDescent="0.25">
      <c r="A11" s="91" t="s">
        <v>43</v>
      </c>
      <c r="B11" s="82">
        <v>0</v>
      </c>
      <c r="C11" s="82">
        <v>0</v>
      </c>
      <c r="D11" s="82">
        <f t="shared" si="0"/>
        <v>0</v>
      </c>
      <c r="E11" s="82"/>
      <c r="F11" s="82"/>
      <c r="H11" s="130"/>
    </row>
    <row r="12" spans="1:8" ht="27.75" customHeight="1" thickBot="1" x14ac:dyDescent="0.3">
      <c r="A12" s="92" t="s">
        <v>58</v>
      </c>
      <c r="B12" s="108">
        <v>4</v>
      </c>
      <c r="C12" s="108">
        <v>0</v>
      </c>
      <c r="D12" s="108">
        <f t="shared" si="0"/>
        <v>4</v>
      </c>
      <c r="E12" s="108">
        <v>8</v>
      </c>
      <c r="F12" s="108">
        <v>37</v>
      </c>
      <c r="H12" s="130"/>
    </row>
    <row r="13" spans="1:8" ht="27.75" customHeight="1" thickTop="1" thickBot="1" x14ac:dyDescent="0.3">
      <c r="A13" s="88" t="s">
        <v>4</v>
      </c>
      <c r="B13" s="85">
        <f>SUM(B7:B12)</f>
        <v>439</v>
      </c>
      <c r="C13" s="85">
        <f>SUM(C7:C12)</f>
        <v>79</v>
      </c>
      <c r="D13" s="85">
        <f>SUM(D7:D12)</f>
        <v>518</v>
      </c>
      <c r="E13" s="85">
        <f>SUM(E7:E12)</f>
        <v>1197.0000000000011</v>
      </c>
      <c r="F13" s="85">
        <f>SUM(F7:F12)</f>
        <v>3938</v>
      </c>
    </row>
    <row r="14" spans="1:8" ht="15.75" thickTop="1" x14ac:dyDescent="0.25"/>
  </sheetData>
  <mergeCells count="7">
    <mergeCell ref="A4:A6"/>
    <mergeCell ref="A1:F1"/>
    <mergeCell ref="A2:F2"/>
    <mergeCell ref="A3:F3"/>
    <mergeCell ref="B4:D5"/>
    <mergeCell ref="E4:E6"/>
    <mergeCell ref="F4:F6"/>
  </mergeCells>
  <printOptions horizontalCentered="1"/>
  <pageMargins left="1" right="1" top="1.5" bottom="1" header="1.5" footer="1"/>
  <pageSetup paperSize="9" firstPageNumber="35" orientation="landscape" useFirstPageNumber="1" horizontalDpi="300" verticalDpi="300" r:id="rId1"/>
  <headerFooter>
    <oddFooter>&amp;C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24"/>
  <sheetViews>
    <sheetView rightToLeft="1" view="pageBreakPreview" zoomScaleSheetLayoutView="100" workbookViewId="0">
      <selection activeCell="I15" sqref="I15"/>
    </sheetView>
  </sheetViews>
  <sheetFormatPr defaultRowHeight="15" x14ac:dyDescent="0.25"/>
  <cols>
    <col min="1" max="1" width="15.28515625" customWidth="1"/>
    <col min="2" max="4" width="15.85546875" customWidth="1"/>
    <col min="5" max="5" width="17.140625" customWidth="1"/>
    <col min="6" max="6" width="19.140625" customWidth="1"/>
  </cols>
  <sheetData>
    <row r="1" spans="1:8" ht="18.75" x14ac:dyDescent="0.25">
      <c r="A1" s="204"/>
      <c r="B1" s="204"/>
      <c r="C1" s="204"/>
      <c r="D1" s="204"/>
      <c r="E1" s="204"/>
      <c r="F1" s="204"/>
    </row>
    <row r="2" spans="1:8" ht="18.75" x14ac:dyDescent="0.25">
      <c r="A2" s="205" t="s">
        <v>189</v>
      </c>
      <c r="B2" s="205"/>
      <c r="C2" s="205"/>
      <c r="D2" s="205"/>
      <c r="E2" s="205"/>
      <c r="F2" s="205"/>
    </row>
    <row r="3" spans="1:8" ht="38.25" customHeight="1" thickBot="1" x14ac:dyDescent="0.3">
      <c r="A3" s="206" t="s">
        <v>223</v>
      </c>
      <c r="B3" s="206"/>
      <c r="C3" s="206"/>
      <c r="D3" s="206"/>
      <c r="E3" s="206"/>
      <c r="F3" s="206"/>
    </row>
    <row r="4" spans="1:8" ht="16.5" customHeight="1" thickTop="1" x14ac:dyDescent="0.25">
      <c r="A4" s="264" t="s">
        <v>9</v>
      </c>
      <c r="B4" s="245" t="s">
        <v>96</v>
      </c>
      <c r="C4" s="245"/>
      <c r="D4" s="245"/>
      <c r="E4" s="267" t="s">
        <v>99</v>
      </c>
      <c r="F4" s="267" t="s">
        <v>150</v>
      </c>
      <c r="H4" s="132"/>
    </row>
    <row r="5" spans="1:8" ht="11.25" customHeight="1" x14ac:dyDescent="0.25">
      <c r="A5" s="265"/>
      <c r="B5" s="266"/>
      <c r="C5" s="266"/>
      <c r="D5" s="266"/>
      <c r="E5" s="268"/>
      <c r="F5" s="268"/>
      <c r="H5" s="132"/>
    </row>
    <row r="6" spans="1:8" ht="25.5" customHeight="1" thickBot="1" x14ac:dyDescent="0.3">
      <c r="A6" s="265"/>
      <c r="B6" s="11" t="s">
        <v>97</v>
      </c>
      <c r="C6" s="11" t="s">
        <v>98</v>
      </c>
      <c r="D6" s="11" t="s">
        <v>4</v>
      </c>
      <c r="E6" s="269"/>
      <c r="F6" s="269"/>
      <c r="H6" s="132"/>
    </row>
    <row r="7" spans="1:8" ht="18.75" thickTop="1" x14ac:dyDescent="0.25">
      <c r="A7" s="95" t="s">
        <v>10</v>
      </c>
      <c r="B7" s="81" t="s">
        <v>162</v>
      </c>
      <c r="C7" s="81" t="s">
        <v>148</v>
      </c>
      <c r="D7" s="81" t="s">
        <v>148</v>
      </c>
      <c r="E7" s="81" t="s">
        <v>148</v>
      </c>
      <c r="F7" s="81" t="s">
        <v>148</v>
      </c>
      <c r="H7" s="132"/>
    </row>
    <row r="8" spans="1:8" ht="18" x14ac:dyDescent="0.25">
      <c r="A8" s="96" t="s">
        <v>11</v>
      </c>
      <c r="B8" s="82">
        <v>28</v>
      </c>
      <c r="C8" s="82">
        <v>2</v>
      </c>
      <c r="D8" s="82">
        <f>SUM(B8:C8)</f>
        <v>30</v>
      </c>
      <c r="E8" s="82">
        <v>177.00000000000003</v>
      </c>
      <c r="F8" s="82">
        <v>270</v>
      </c>
      <c r="H8" s="132"/>
    </row>
    <row r="9" spans="1:8" ht="18" x14ac:dyDescent="0.25">
      <c r="A9" s="96" t="s">
        <v>12</v>
      </c>
      <c r="B9" s="82">
        <v>2</v>
      </c>
      <c r="C9" s="82">
        <v>2</v>
      </c>
      <c r="D9" s="82">
        <f>SUM(B9:C9)</f>
        <v>4</v>
      </c>
      <c r="E9" s="82">
        <v>3</v>
      </c>
      <c r="F9" s="82">
        <v>57</v>
      </c>
      <c r="H9" s="132"/>
    </row>
    <row r="10" spans="1:8" ht="18" x14ac:dyDescent="0.25">
      <c r="A10" s="96" t="s">
        <v>13</v>
      </c>
      <c r="B10" s="82" t="s">
        <v>148</v>
      </c>
      <c r="C10" s="82" t="s">
        <v>148</v>
      </c>
      <c r="D10" s="82" t="s">
        <v>148</v>
      </c>
      <c r="E10" s="82" t="s">
        <v>148</v>
      </c>
      <c r="F10" s="82" t="s">
        <v>148</v>
      </c>
      <c r="H10" s="132"/>
    </row>
    <row r="11" spans="1:8" ht="18" x14ac:dyDescent="0.25">
      <c r="A11" s="96" t="s">
        <v>14</v>
      </c>
      <c r="B11" s="82">
        <v>258</v>
      </c>
      <c r="C11" s="82">
        <v>33</v>
      </c>
      <c r="D11" s="82">
        <f>SUM(B11:C11)</f>
        <v>291</v>
      </c>
      <c r="E11" s="82">
        <v>532.00000000000011</v>
      </c>
      <c r="F11" s="82">
        <v>2154.9999999999991</v>
      </c>
      <c r="H11" s="132"/>
    </row>
    <row r="12" spans="1:8" ht="18" x14ac:dyDescent="0.25">
      <c r="A12" s="96" t="s">
        <v>15</v>
      </c>
      <c r="B12" s="82">
        <v>71</v>
      </c>
      <c r="C12" s="82">
        <v>6</v>
      </c>
      <c r="D12" s="82">
        <f>SUM(B12:C12)</f>
        <v>77</v>
      </c>
      <c r="E12" s="82">
        <v>138.00000000000003</v>
      </c>
      <c r="F12" s="82">
        <v>774</v>
      </c>
      <c r="H12" s="132"/>
    </row>
    <row r="13" spans="1:8" ht="18" x14ac:dyDescent="0.25">
      <c r="A13" s="96" t="s">
        <v>16</v>
      </c>
      <c r="B13" s="82">
        <v>2</v>
      </c>
      <c r="C13" s="82">
        <v>6</v>
      </c>
      <c r="D13" s="82">
        <f>SUM(B13:C13)</f>
        <v>8</v>
      </c>
      <c r="E13" s="82">
        <v>7</v>
      </c>
      <c r="F13" s="82">
        <v>97</v>
      </c>
      <c r="H13" s="132"/>
    </row>
    <row r="14" spans="1:8" ht="18" x14ac:dyDescent="0.25">
      <c r="A14" s="96" t="s">
        <v>17</v>
      </c>
      <c r="B14" s="82">
        <v>8</v>
      </c>
      <c r="C14" s="82">
        <v>5</v>
      </c>
      <c r="D14" s="82">
        <f>SUM(B14:C14)</f>
        <v>13</v>
      </c>
      <c r="E14" s="82">
        <v>46.000000000000007</v>
      </c>
      <c r="F14" s="82">
        <v>84</v>
      </c>
      <c r="H14" s="132"/>
    </row>
    <row r="15" spans="1:8" ht="18" x14ac:dyDescent="0.25">
      <c r="A15" s="96" t="s">
        <v>18</v>
      </c>
      <c r="B15" s="82" t="s">
        <v>148</v>
      </c>
      <c r="C15" s="82" t="s">
        <v>148</v>
      </c>
      <c r="D15" s="82" t="s">
        <v>148</v>
      </c>
      <c r="E15" s="82" t="s">
        <v>148</v>
      </c>
      <c r="F15" s="82" t="s">
        <v>148</v>
      </c>
      <c r="H15" s="132"/>
    </row>
    <row r="16" spans="1:8" ht="18" x14ac:dyDescent="0.25">
      <c r="A16" s="96" t="s">
        <v>19</v>
      </c>
      <c r="B16" s="82">
        <v>20</v>
      </c>
      <c r="C16" s="82">
        <v>0</v>
      </c>
      <c r="D16" s="82">
        <f t="shared" ref="D16:D21" si="0">SUM(B16:C16)</f>
        <v>20</v>
      </c>
      <c r="E16" s="82">
        <v>186</v>
      </c>
      <c r="F16" s="82">
        <v>98</v>
      </c>
      <c r="H16" s="132"/>
    </row>
    <row r="17" spans="1:8" ht="18" x14ac:dyDescent="0.25">
      <c r="A17" s="96" t="s">
        <v>20</v>
      </c>
      <c r="B17" s="82">
        <v>18</v>
      </c>
      <c r="C17" s="82">
        <v>2</v>
      </c>
      <c r="D17" s="82">
        <f t="shared" si="0"/>
        <v>20</v>
      </c>
      <c r="E17" s="82">
        <v>40</v>
      </c>
      <c r="F17" s="82">
        <v>122</v>
      </c>
      <c r="H17" s="132"/>
    </row>
    <row r="18" spans="1:8" ht="18" x14ac:dyDescent="0.25">
      <c r="A18" s="96" t="s">
        <v>21</v>
      </c>
      <c r="B18" s="82">
        <v>3</v>
      </c>
      <c r="C18" s="82">
        <v>1</v>
      </c>
      <c r="D18" s="82">
        <f t="shared" si="0"/>
        <v>4</v>
      </c>
      <c r="E18" s="82">
        <v>12</v>
      </c>
      <c r="F18" s="82">
        <v>90</v>
      </c>
      <c r="H18" s="132"/>
    </row>
    <row r="19" spans="1:8" ht="18" x14ac:dyDescent="0.25">
      <c r="A19" s="96" t="s">
        <v>22</v>
      </c>
      <c r="B19" s="82">
        <v>17</v>
      </c>
      <c r="C19" s="82">
        <v>1</v>
      </c>
      <c r="D19" s="82">
        <f t="shared" si="0"/>
        <v>18</v>
      </c>
      <c r="E19" s="82">
        <v>12</v>
      </c>
      <c r="F19" s="82">
        <v>13.000000000000004</v>
      </c>
      <c r="H19" s="132"/>
    </row>
    <row r="20" spans="1:8" ht="18" x14ac:dyDescent="0.25">
      <c r="A20" s="96" t="s">
        <v>23</v>
      </c>
      <c r="B20" s="82">
        <v>4</v>
      </c>
      <c r="C20" s="82">
        <v>3</v>
      </c>
      <c r="D20" s="82">
        <f t="shared" si="0"/>
        <v>7</v>
      </c>
      <c r="E20" s="82">
        <v>27</v>
      </c>
      <c r="F20" s="82">
        <v>12</v>
      </c>
      <c r="H20" s="132"/>
    </row>
    <row r="21" spans="1:8" ht="18.75" thickBot="1" x14ac:dyDescent="0.3">
      <c r="A21" s="97" t="s">
        <v>24</v>
      </c>
      <c r="B21" s="108">
        <v>8</v>
      </c>
      <c r="C21" s="108">
        <v>18</v>
      </c>
      <c r="D21" s="108">
        <f t="shared" si="0"/>
        <v>26</v>
      </c>
      <c r="E21" s="108">
        <v>17</v>
      </c>
      <c r="F21" s="108">
        <v>166</v>
      </c>
      <c r="H21" s="132"/>
    </row>
    <row r="22" spans="1:8" ht="19.5" thickTop="1" thickBot="1" x14ac:dyDescent="0.3">
      <c r="A22" s="94" t="s">
        <v>4</v>
      </c>
      <c r="B22" s="85">
        <f>SUM(B7:B21)</f>
        <v>439</v>
      </c>
      <c r="C22" s="85">
        <f>SUM(C7:C21)</f>
        <v>79</v>
      </c>
      <c r="D22" s="85">
        <f>SUM(D7:D21)</f>
        <v>518</v>
      </c>
      <c r="E22" s="85">
        <f>SUM(E7:E21)</f>
        <v>1197</v>
      </c>
      <c r="F22" s="85">
        <f>SUM(F7:F21)</f>
        <v>3937.9999999999991</v>
      </c>
      <c r="H22" s="132"/>
    </row>
    <row r="23" spans="1:8" ht="15.75" thickTop="1" x14ac:dyDescent="0.25">
      <c r="H23" s="132"/>
    </row>
    <row r="24" spans="1:8" x14ac:dyDescent="0.25">
      <c r="H24" s="132"/>
    </row>
  </sheetData>
  <mergeCells count="7">
    <mergeCell ref="A1:F1"/>
    <mergeCell ref="A2:F2"/>
    <mergeCell ref="A4:A6"/>
    <mergeCell ref="A3:F3"/>
    <mergeCell ref="B4:D5"/>
    <mergeCell ref="E4:E6"/>
    <mergeCell ref="F4:F6"/>
  </mergeCells>
  <printOptions horizontalCentered="1"/>
  <pageMargins left="1" right="1" top="1" bottom="1" header="1.5" footer="1"/>
  <pageSetup paperSize="9" firstPageNumber="36" orientation="landscape" useFirstPageNumber="1" horizontalDpi="300" verticalDpi="300" r:id="rId1"/>
  <headerFooter>
    <oddFooter>&amp;C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U63"/>
  <sheetViews>
    <sheetView rightToLeft="1" view="pageBreakPreview" topLeftCell="A37" zoomScaleSheetLayoutView="100" workbookViewId="0">
      <selection activeCell="Y60" sqref="Y60"/>
    </sheetView>
  </sheetViews>
  <sheetFormatPr defaultRowHeight="15" x14ac:dyDescent="0.25"/>
  <cols>
    <col min="1" max="1" width="9.28515625" customWidth="1"/>
    <col min="2" max="2" width="10.85546875" customWidth="1"/>
    <col min="3" max="3" width="5.42578125" customWidth="1"/>
    <col min="4" max="4" width="6.7109375" customWidth="1"/>
    <col min="5" max="5" width="5.42578125" customWidth="1"/>
    <col min="6" max="6" width="6.28515625" customWidth="1"/>
    <col min="7" max="7" width="5.42578125" customWidth="1"/>
    <col min="8" max="14" width="6.28515625" customWidth="1"/>
    <col min="15" max="15" width="5.85546875" customWidth="1"/>
    <col min="16" max="16" width="6.28515625" customWidth="1"/>
    <col min="17" max="17" width="5.7109375" customWidth="1"/>
    <col min="18" max="19" width="6.28515625" customWidth="1"/>
    <col min="20" max="20" width="7" customWidth="1"/>
    <col min="21" max="21" width="8.42578125" customWidth="1"/>
    <col min="22" max="22" width="3.42578125" customWidth="1"/>
  </cols>
  <sheetData>
    <row r="1" spans="1:21" ht="22.5" customHeight="1" x14ac:dyDescent="0.25">
      <c r="A1" s="273"/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</row>
    <row r="2" spans="1:21" ht="23.25" customHeight="1" x14ac:dyDescent="0.25">
      <c r="A2" s="273" t="s">
        <v>190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</row>
    <row r="3" spans="1:21" ht="23.25" customHeight="1" thickBot="1" x14ac:dyDescent="0.3">
      <c r="A3" s="274" t="s">
        <v>224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</row>
    <row r="4" spans="1:21" ht="23.25" customHeight="1" thickTop="1" x14ac:dyDescent="0.25">
      <c r="A4" s="267" t="s">
        <v>0</v>
      </c>
      <c r="B4" s="267" t="s">
        <v>100</v>
      </c>
      <c r="C4" s="270" t="s">
        <v>101</v>
      </c>
      <c r="D4" s="270"/>
      <c r="E4" s="260" t="s">
        <v>102</v>
      </c>
      <c r="F4" s="260"/>
      <c r="G4" s="260" t="s">
        <v>103</v>
      </c>
      <c r="H4" s="260"/>
      <c r="I4" s="260" t="s">
        <v>104</v>
      </c>
      <c r="J4" s="260"/>
      <c r="K4" s="260" t="s">
        <v>153</v>
      </c>
      <c r="L4" s="260"/>
      <c r="M4" s="260" t="s">
        <v>105</v>
      </c>
      <c r="N4" s="260"/>
      <c r="O4" s="260" t="s">
        <v>106</v>
      </c>
      <c r="P4" s="260"/>
      <c r="Q4" s="260" t="s">
        <v>152</v>
      </c>
      <c r="R4" s="260"/>
      <c r="S4" s="260" t="s">
        <v>4</v>
      </c>
      <c r="T4" s="260"/>
      <c r="U4" s="260"/>
    </row>
    <row r="5" spans="1:21" ht="24.75" customHeight="1" thickBot="1" x14ac:dyDescent="0.3">
      <c r="A5" s="268"/>
      <c r="B5" s="268"/>
      <c r="C5" s="87" t="s">
        <v>66</v>
      </c>
      <c r="D5" s="87" t="s">
        <v>67</v>
      </c>
      <c r="E5" s="87" t="s">
        <v>66</v>
      </c>
      <c r="F5" s="87" t="s">
        <v>67</v>
      </c>
      <c r="G5" s="87" t="s">
        <v>66</v>
      </c>
      <c r="H5" s="87" t="s">
        <v>67</v>
      </c>
      <c r="I5" s="87" t="s">
        <v>66</v>
      </c>
      <c r="J5" s="87" t="s">
        <v>67</v>
      </c>
      <c r="K5" s="87" t="s">
        <v>66</v>
      </c>
      <c r="L5" s="87" t="s">
        <v>67</v>
      </c>
      <c r="M5" s="87" t="s">
        <v>66</v>
      </c>
      <c r="N5" s="87" t="s">
        <v>67</v>
      </c>
      <c r="O5" s="152" t="s">
        <v>66</v>
      </c>
      <c r="P5" s="87" t="s">
        <v>67</v>
      </c>
      <c r="Q5" s="87" t="s">
        <v>66</v>
      </c>
      <c r="R5" s="87" t="s">
        <v>67</v>
      </c>
      <c r="S5" s="87" t="s">
        <v>66</v>
      </c>
      <c r="T5" s="87" t="s">
        <v>67</v>
      </c>
      <c r="U5" s="87" t="s">
        <v>28</v>
      </c>
    </row>
    <row r="6" spans="1:21" ht="16.5" thickTop="1" x14ac:dyDescent="0.25">
      <c r="A6" s="239" t="s">
        <v>5</v>
      </c>
      <c r="B6" s="29" t="s">
        <v>107</v>
      </c>
      <c r="C6" s="112">
        <v>0</v>
      </c>
      <c r="D6" s="112">
        <v>0</v>
      </c>
      <c r="E6" s="112">
        <v>0</v>
      </c>
      <c r="F6" s="112">
        <v>0</v>
      </c>
      <c r="G6" s="112">
        <v>0</v>
      </c>
      <c r="H6" s="112">
        <v>0</v>
      </c>
      <c r="I6" s="112">
        <v>0</v>
      </c>
      <c r="J6" s="112">
        <v>7</v>
      </c>
      <c r="K6" s="112">
        <v>0</v>
      </c>
      <c r="L6" s="112">
        <v>0</v>
      </c>
      <c r="M6" s="112">
        <v>0</v>
      </c>
      <c r="N6" s="112">
        <v>6</v>
      </c>
      <c r="O6" s="112">
        <v>0</v>
      </c>
      <c r="P6" s="112">
        <v>20</v>
      </c>
      <c r="Q6" s="112">
        <v>0</v>
      </c>
      <c r="R6" s="112">
        <v>0</v>
      </c>
      <c r="S6" s="112">
        <f>SUM(Q6,O6,M6,K6,I6,G6,E6,C6)</f>
        <v>0</v>
      </c>
      <c r="T6" s="112">
        <f>SUM(R6,P6,N6,L6,J6,H6,F6,D6)</f>
        <v>33</v>
      </c>
      <c r="U6" s="112">
        <f>SUM(S6:T6)</f>
        <v>33</v>
      </c>
    </row>
    <row r="7" spans="1:21" ht="15.75" x14ac:dyDescent="0.25">
      <c r="A7" s="236"/>
      <c r="B7" s="30" t="s">
        <v>108</v>
      </c>
      <c r="C7" s="113">
        <v>0</v>
      </c>
      <c r="D7" s="113">
        <v>0</v>
      </c>
      <c r="E7" s="113">
        <v>0</v>
      </c>
      <c r="F7" s="113">
        <v>0</v>
      </c>
      <c r="G7" s="113">
        <v>0</v>
      </c>
      <c r="H7" s="113">
        <v>2</v>
      </c>
      <c r="I7" s="113">
        <v>0</v>
      </c>
      <c r="J7" s="113">
        <v>12.000000000000004</v>
      </c>
      <c r="K7" s="113">
        <v>0</v>
      </c>
      <c r="L7" s="113">
        <v>2</v>
      </c>
      <c r="M7" s="113">
        <v>0</v>
      </c>
      <c r="N7" s="113">
        <v>9.0000000000000036</v>
      </c>
      <c r="O7" s="113">
        <v>1.0000000000000004</v>
      </c>
      <c r="P7" s="113">
        <v>13</v>
      </c>
      <c r="Q7" s="113">
        <v>0</v>
      </c>
      <c r="R7" s="113">
        <v>0</v>
      </c>
      <c r="S7" s="113">
        <f t="shared" ref="S7:S10" si="0">SUM(Q7,O7,M7,K7,I7,G7,E7,C7)</f>
        <v>1.0000000000000004</v>
      </c>
      <c r="T7" s="113">
        <f>SUM(R7,P7,N7,L7,J7,H7,F7,D7)</f>
        <v>38.000000000000007</v>
      </c>
      <c r="U7" s="113">
        <f>SUM(S7:T7)</f>
        <v>39.000000000000007</v>
      </c>
    </row>
    <row r="8" spans="1:21" ht="15.75" x14ac:dyDescent="0.25">
      <c r="A8" s="236"/>
      <c r="B8" s="30" t="s">
        <v>109</v>
      </c>
      <c r="C8" s="113">
        <v>0</v>
      </c>
      <c r="D8" s="113">
        <v>0</v>
      </c>
      <c r="E8" s="113">
        <v>0</v>
      </c>
      <c r="F8" s="113">
        <v>2</v>
      </c>
      <c r="G8" s="113">
        <v>0</v>
      </c>
      <c r="H8" s="113">
        <v>12</v>
      </c>
      <c r="I8" s="113">
        <v>0</v>
      </c>
      <c r="J8" s="113">
        <v>15</v>
      </c>
      <c r="K8" s="113">
        <v>0</v>
      </c>
      <c r="L8" s="113">
        <v>0</v>
      </c>
      <c r="M8" s="113">
        <v>0</v>
      </c>
      <c r="N8" s="113">
        <v>11.000000000000004</v>
      </c>
      <c r="O8" s="113">
        <v>0</v>
      </c>
      <c r="P8" s="113">
        <v>11</v>
      </c>
      <c r="Q8" s="113">
        <v>0</v>
      </c>
      <c r="R8" s="113">
        <v>0</v>
      </c>
      <c r="S8" s="113">
        <f>SUM(Q8,O8,M8,K8,I8,G8,E8,C8)</f>
        <v>0</v>
      </c>
      <c r="T8" s="113">
        <f>SUM(R8,P8,N8,L8,J8,H8,F8,D8)</f>
        <v>51</v>
      </c>
      <c r="U8" s="113">
        <f>SUM(S8:T8)</f>
        <v>51</v>
      </c>
    </row>
    <row r="9" spans="1:21" ht="15.75" x14ac:dyDescent="0.25">
      <c r="A9" s="236"/>
      <c r="B9" s="30" t="s">
        <v>110</v>
      </c>
      <c r="C9" s="113">
        <v>0</v>
      </c>
      <c r="D9" s="113">
        <v>4</v>
      </c>
      <c r="E9" s="113">
        <v>0</v>
      </c>
      <c r="F9" s="113">
        <v>39</v>
      </c>
      <c r="G9" s="113">
        <v>0</v>
      </c>
      <c r="H9" s="113">
        <v>62</v>
      </c>
      <c r="I9" s="113">
        <v>0</v>
      </c>
      <c r="J9" s="113">
        <v>10</v>
      </c>
      <c r="K9" s="113">
        <v>0</v>
      </c>
      <c r="L9" s="113">
        <v>1</v>
      </c>
      <c r="M9" s="113">
        <v>0</v>
      </c>
      <c r="N9" s="113">
        <v>0</v>
      </c>
      <c r="O9" s="113">
        <v>0</v>
      </c>
      <c r="P9" s="113">
        <v>0</v>
      </c>
      <c r="Q9" s="113">
        <v>0</v>
      </c>
      <c r="R9" s="113">
        <v>0</v>
      </c>
      <c r="S9" s="113">
        <f>SUM(Q9,O9,M9,K9,I9,G9,E9,C9)</f>
        <v>0</v>
      </c>
      <c r="T9" s="113">
        <f t="shared" ref="T9" si="1">SUM(R9,P9,N9,L9,J9,H9,F9,D9)</f>
        <v>116</v>
      </c>
      <c r="U9" s="113">
        <f t="shared" ref="U9" si="2">SUM(S9:T9)</f>
        <v>116</v>
      </c>
    </row>
    <row r="10" spans="1:21" ht="15.75" x14ac:dyDescent="0.25">
      <c r="A10" s="236"/>
      <c r="B10" s="114" t="s">
        <v>111</v>
      </c>
      <c r="C10" s="113">
        <v>0</v>
      </c>
      <c r="D10" s="113">
        <v>1</v>
      </c>
      <c r="E10" s="113">
        <v>0</v>
      </c>
      <c r="F10" s="113">
        <v>0</v>
      </c>
      <c r="G10" s="113">
        <v>0</v>
      </c>
      <c r="H10" s="113">
        <v>1</v>
      </c>
      <c r="I10" s="113">
        <v>0</v>
      </c>
      <c r="J10" s="113">
        <v>0</v>
      </c>
      <c r="K10" s="113">
        <v>0</v>
      </c>
      <c r="L10" s="113">
        <v>0</v>
      </c>
      <c r="M10" s="113">
        <v>0</v>
      </c>
      <c r="N10" s="113">
        <v>0</v>
      </c>
      <c r="O10" s="113">
        <v>0</v>
      </c>
      <c r="P10" s="113">
        <v>0</v>
      </c>
      <c r="Q10" s="113">
        <v>0</v>
      </c>
      <c r="R10" s="113">
        <v>0</v>
      </c>
      <c r="S10" s="113">
        <f t="shared" si="0"/>
        <v>0</v>
      </c>
      <c r="T10" s="113">
        <f t="shared" ref="T10:T26" si="3">SUM(R10,P10,N10,L10,J10,H10,F10,D10)</f>
        <v>2</v>
      </c>
      <c r="U10" s="113">
        <f t="shared" ref="U10:U18" si="4">SUM(S10:T10)</f>
        <v>2</v>
      </c>
    </row>
    <row r="11" spans="1:21" ht="15.75" customHeight="1" x14ac:dyDescent="0.25">
      <c r="A11" s="236"/>
      <c r="B11" s="30" t="s">
        <v>58</v>
      </c>
      <c r="C11" s="113">
        <v>12</v>
      </c>
      <c r="D11" s="113">
        <v>14</v>
      </c>
      <c r="E11" s="113">
        <v>18</v>
      </c>
      <c r="F11" s="113">
        <v>38.000000000000007</v>
      </c>
      <c r="G11" s="113">
        <v>4</v>
      </c>
      <c r="H11" s="113">
        <v>14</v>
      </c>
      <c r="I11" s="113">
        <v>5.0000000000000009</v>
      </c>
      <c r="J11" s="113">
        <v>23</v>
      </c>
      <c r="K11" s="113">
        <v>6.0000000000000009</v>
      </c>
      <c r="L11" s="113">
        <v>5</v>
      </c>
      <c r="M11" s="113">
        <v>2.0000000000000009</v>
      </c>
      <c r="N11" s="113">
        <v>16</v>
      </c>
      <c r="O11" s="113">
        <v>1.0000000000000002</v>
      </c>
      <c r="P11" s="113">
        <v>21.000000000000007</v>
      </c>
      <c r="Q11" s="113">
        <v>0</v>
      </c>
      <c r="R11" s="113">
        <v>2.0000000000000009</v>
      </c>
      <c r="S11" s="113">
        <f t="shared" ref="S11:S26" si="5">SUM(Q11,O11,M11,K11,I11,G11,E11,C11)</f>
        <v>48</v>
      </c>
      <c r="T11" s="113">
        <f t="shared" si="3"/>
        <v>133</v>
      </c>
      <c r="U11" s="113">
        <f t="shared" si="4"/>
        <v>181</v>
      </c>
    </row>
    <row r="12" spans="1:21" ht="15.75" x14ac:dyDescent="0.25">
      <c r="A12" s="236"/>
      <c r="B12" s="30" t="s">
        <v>4</v>
      </c>
      <c r="C12" s="113">
        <f t="shared" ref="C12:R12" si="6">SUM(C6:C11)</f>
        <v>12</v>
      </c>
      <c r="D12" s="113">
        <f>SUM(D6:D11)</f>
        <v>19</v>
      </c>
      <c r="E12" s="113">
        <f t="shared" si="6"/>
        <v>18</v>
      </c>
      <c r="F12" s="113">
        <f t="shared" si="6"/>
        <v>79</v>
      </c>
      <c r="G12" s="113">
        <f t="shared" si="6"/>
        <v>4</v>
      </c>
      <c r="H12" s="113">
        <f t="shared" si="6"/>
        <v>91</v>
      </c>
      <c r="I12" s="113">
        <f t="shared" si="6"/>
        <v>5.0000000000000009</v>
      </c>
      <c r="J12" s="113">
        <f t="shared" si="6"/>
        <v>67</v>
      </c>
      <c r="K12" s="113">
        <f t="shared" si="6"/>
        <v>6.0000000000000009</v>
      </c>
      <c r="L12" s="113">
        <f t="shared" si="6"/>
        <v>8</v>
      </c>
      <c r="M12" s="113">
        <f t="shared" si="6"/>
        <v>2.0000000000000009</v>
      </c>
      <c r="N12" s="113">
        <f t="shared" si="6"/>
        <v>42.000000000000007</v>
      </c>
      <c r="O12" s="113">
        <f t="shared" si="6"/>
        <v>2.0000000000000009</v>
      </c>
      <c r="P12" s="113">
        <f t="shared" si="6"/>
        <v>65</v>
      </c>
      <c r="Q12" s="113">
        <f t="shared" si="6"/>
        <v>0</v>
      </c>
      <c r="R12" s="113">
        <f t="shared" si="6"/>
        <v>2.0000000000000009</v>
      </c>
      <c r="S12" s="113">
        <f t="shared" si="5"/>
        <v>49</v>
      </c>
      <c r="T12" s="113">
        <f t="shared" si="3"/>
        <v>373</v>
      </c>
      <c r="U12" s="113">
        <f t="shared" si="4"/>
        <v>422</v>
      </c>
    </row>
    <row r="13" spans="1:21" ht="15.75" x14ac:dyDescent="0.25">
      <c r="A13" s="236" t="s">
        <v>6</v>
      </c>
      <c r="B13" s="30" t="s">
        <v>107</v>
      </c>
      <c r="C13" s="113">
        <v>0</v>
      </c>
      <c r="D13" s="113">
        <v>2.0000000000000004</v>
      </c>
      <c r="E13" s="113">
        <v>0</v>
      </c>
      <c r="F13" s="113">
        <v>6.0000000000000009</v>
      </c>
      <c r="G13" s="113">
        <v>0</v>
      </c>
      <c r="H13" s="113">
        <v>12.000000000000002</v>
      </c>
      <c r="I13" s="113">
        <v>1.0000000000000002</v>
      </c>
      <c r="J13" s="113">
        <v>22</v>
      </c>
      <c r="K13" s="113">
        <v>0</v>
      </c>
      <c r="L13" s="113">
        <v>2.0000000000000004</v>
      </c>
      <c r="M13" s="113">
        <v>0</v>
      </c>
      <c r="N13" s="113">
        <v>24.000000000000007</v>
      </c>
      <c r="O13" s="113">
        <v>3.0000000000000004</v>
      </c>
      <c r="P13" s="113">
        <v>38</v>
      </c>
      <c r="Q13" s="113">
        <v>1.0000000000000004</v>
      </c>
      <c r="R13" s="113">
        <v>2.0000000000000004</v>
      </c>
      <c r="S13" s="113">
        <f t="shared" si="5"/>
        <v>5.0000000000000009</v>
      </c>
      <c r="T13" s="113">
        <f t="shared" si="3"/>
        <v>108</v>
      </c>
      <c r="U13" s="113">
        <f t="shared" si="4"/>
        <v>113</v>
      </c>
    </row>
    <row r="14" spans="1:21" ht="15.75" x14ac:dyDescent="0.25">
      <c r="A14" s="236"/>
      <c r="B14" s="30" t="s">
        <v>108</v>
      </c>
      <c r="C14" s="113">
        <v>0</v>
      </c>
      <c r="D14" s="113">
        <v>2.0000000000000009</v>
      </c>
      <c r="E14" s="113">
        <v>0</v>
      </c>
      <c r="F14" s="113">
        <v>4.0000000000000036</v>
      </c>
      <c r="G14" s="113">
        <v>0</v>
      </c>
      <c r="H14" s="113">
        <v>3.0000000000000004</v>
      </c>
      <c r="I14" s="113">
        <v>0</v>
      </c>
      <c r="J14" s="113">
        <v>16.000000000000004</v>
      </c>
      <c r="K14" s="113">
        <v>0</v>
      </c>
      <c r="L14" s="113">
        <v>3.0000000000000004</v>
      </c>
      <c r="M14" s="113">
        <v>0</v>
      </c>
      <c r="N14" s="113">
        <v>12.000000000000004</v>
      </c>
      <c r="O14" s="113">
        <v>1.0000000000000004</v>
      </c>
      <c r="P14" s="113">
        <v>18.000000000000007</v>
      </c>
      <c r="Q14" s="113">
        <v>0</v>
      </c>
      <c r="R14" s="113">
        <v>1.0000000000000002</v>
      </c>
      <c r="S14" s="113">
        <f t="shared" si="5"/>
        <v>1.0000000000000004</v>
      </c>
      <c r="T14" s="113">
        <f t="shared" si="3"/>
        <v>59.000000000000014</v>
      </c>
      <c r="U14" s="113">
        <f t="shared" si="4"/>
        <v>60.000000000000014</v>
      </c>
    </row>
    <row r="15" spans="1:21" ht="15.75" x14ac:dyDescent="0.25">
      <c r="A15" s="236"/>
      <c r="B15" s="30" t="s">
        <v>109</v>
      </c>
      <c r="C15" s="113">
        <v>0</v>
      </c>
      <c r="D15" s="113">
        <v>1.0000000000000002</v>
      </c>
      <c r="E15" s="113">
        <v>0</v>
      </c>
      <c r="F15" s="113">
        <v>9</v>
      </c>
      <c r="G15" s="113">
        <v>0</v>
      </c>
      <c r="H15" s="113">
        <v>14</v>
      </c>
      <c r="I15" s="113">
        <v>0</v>
      </c>
      <c r="J15" s="113">
        <v>32</v>
      </c>
      <c r="K15" s="113">
        <v>0</v>
      </c>
      <c r="L15" s="113">
        <v>5</v>
      </c>
      <c r="M15" s="113">
        <v>0</v>
      </c>
      <c r="N15" s="113">
        <v>40</v>
      </c>
      <c r="O15" s="113">
        <v>0</v>
      </c>
      <c r="P15" s="113">
        <v>30</v>
      </c>
      <c r="Q15" s="113">
        <v>0</v>
      </c>
      <c r="R15" s="113">
        <v>0</v>
      </c>
      <c r="S15" s="113">
        <f t="shared" si="5"/>
        <v>0</v>
      </c>
      <c r="T15" s="113">
        <f t="shared" si="3"/>
        <v>131</v>
      </c>
      <c r="U15" s="113">
        <f t="shared" si="4"/>
        <v>131</v>
      </c>
    </row>
    <row r="16" spans="1:21" ht="15.75" x14ac:dyDescent="0.25">
      <c r="A16" s="236"/>
      <c r="B16" s="30" t="s">
        <v>110</v>
      </c>
      <c r="C16" s="113">
        <v>0</v>
      </c>
      <c r="D16" s="113">
        <v>82</v>
      </c>
      <c r="E16" s="113">
        <v>0</v>
      </c>
      <c r="F16" s="113">
        <v>160</v>
      </c>
      <c r="G16" s="113">
        <v>1.0000000000000002</v>
      </c>
      <c r="H16" s="113">
        <v>110.00000000000004</v>
      </c>
      <c r="I16" s="113">
        <v>0</v>
      </c>
      <c r="J16" s="113">
        <v>75</v>
      </c>
      <c r="K16" s="113">
        <v>0</v>
      </c>
      <c r="L16" s="113">
        <v>4.0000000000000009</v>
      </c>
      <c r="M16" s="113">
        <v>4</v>
      </c>
      <c r="N16" s="113">
        <v>26</v>
      </c>
      <c r="O16" s="113">
        <v>0</v>
      </c>
      <c r="P16" s="113">
        <v>32.000000000000028</v>
      </c>
      <c r="Q16" s="113">
        <v>0</v>
      </c>
      <c r="R16" s="113">
        <v>0</v>
      </c>
      <c r="S16" s="113">
        <f t="shared" si="5"/>
        <v>5</v>
      </c>
      <c r="T16" s="113">
        <f t="shared" si="3"/>
        <v>489.00000000000006</v>
      </c>
      <c r="U16" s="113">
        <f t="shared" si="4"/>
        <v>494.00000000000006</v>
      </c>
    </row>
    <row r="17" spans="1:21" ht="15.75" customHeight="1" x14ac:dyDescent="0.25">
      <c r="A17" s="236"/>
      <c r="B17" s="114" t="s">
        <v>111</v>
      </c>
      <c r="C17" s="113">
        <v>0</v>
      </c>
      <c r="D17" s="113">
        <v>0</v>
      </c>
      <c r="E17" s="113">
        <v>0</v>
      </c>
      <c r="F17" s="113">
        <v>0</v>
      </c>
      <c r="G17" s="113">
        <v>0</v>
      </c>
      <c r="H17" s="113">
        <v>0</v>
      </c>
      <c r="I17" s="113">
        <v>0</v>
      </c>
      <c r="J17" s="113">
        <v>6.0000000000000027</v>
      </c>
      <c r="K17" s="113">
        <v>0</v>
      </c>
      <c r="L17" s="113">
        <v>0</v>
      </c>
      <c r="M17" s="113">
        <v>0</v>
      </c>
      <c r="N17" s="113">
        <v>0</v>
      </c>
      <c r="O17" s="113">
        <v>0</v>
      </c>
      <c r="P17" s="113">
        <v>0</v>
      </c>
      <c r="Q17" s="113">
        <v>0</v>
      </c>
      <c r="R17" s="113">
        <v>0</v>
      </c>
      <c r="S17" s="113">
        <f t="shared" si="5"/>
        <v>0</v>
      </c>
      <c r="T17" s="113">
        <f t="shared" si="3"/>
        <v>6.0000000000000027</v>
      </c>
      <c r="U17" s="113">
        <f t="shared" si="4"/>
        <v>6.0000000000000027</v>
      </c>
    </row>
    <row r="18" spans="1:21" ht="15.75" customHeight="1" x14ac:dyDescent="0.25">
      <c r="A18" s="236"/>
      <c r="B18" s="30" t="s">
        <v>58</v>
      </c>
      <c r="C18" s="113">
        <v>0</v>
      </c>
      <c r="D18" s="113">
        <v>22</v>
      </c>
      <c r="E18" s="113">
        <v>5</v>
      </c>
      <c r="F18" s="113">
        <v>32</v>
      </c>
      <c r="G18" s="113">
        <v>2.0000000000000004</v>
      </c>
      <c r="H18" s="113">
        <v>8</v>
      </c>
      <c r="I18" s="113">
        <v>0</v>
      </c>
      <c r="J18" s="113">
        <v>3.0000000000000013</v>
      </c>
      <c r="K18" s="113">
        <v>1.0000000000000004</v>
      </c>
      <c r="L18" s="113">
        <v>1</v>
      </c>
      <c r="M18" s="113">
        <v>0</v>
      </c>
      <c r="N18" s="113">
        <v>3.0000000000000013</v>
      </c>
      <c r="O18" s="113">
        <v>0</v>
      </c>
      <c r="P18" s="113">
        <v>2.0000000000000004</v>
      </c>
      <c r="Q18" s="113">
        <v>0</v>
      </c>
      <c r="R18" s="113">
        <v>0</v>
      </c>
      <c r="S18" s="113">
        <f t="shared" si="5"/>
        <v>8</v>
      </c>
      <c r="T18" s="113">
        <f t="shared" si="3"/>
        <v>71</v>
      </c>
      <c r="U18" s="113">
        <f t="shared" si="4"/>
        <v>79</v>
      </c>
    </row>
    <row r="19" spans="1:21" ht="15.75" customHeight="1" x14ac:dyDescent="0.25">
      <c r="A19" s="236"/>
      <c r="B19" s="30" t="s">
        <v>4</v>
      </c>
      <c r="C19" s="113">
        <f t="shared" ref="C19:R19" si="7">SUM(C13:C18)</f>
        <v>0</v>
      </c>
      <c r="D19" s="113">
        <f t="shared" ref="D19:K19" si="8">SUM(D13:D18)</f>
        <v>109</v>
      </c>
      <c r="E19" s="113">
        <f t="shared" si="8"/>
        <v>5</v>
      </c>
      <c r="F19" s="113">
        <f t="shared" si="8"/>
        <v>211</v>
      </c>
      <c r="G19" s="113">
        <f t="shared" si="8"/>
        <v>3.0000000000000009</v>
      </c>
      <c r="H19" s="113">
        <f t="shared" si="8"/>
        <v>147.00000000000006</v>
      </c>
      <c r="I19" s="113">
        <f t="shared" si="8"/>
        <v>1.0000000000000002</v>
      </c>
      <c r="J19" s="113">
        <f t="shared" si="8"/>
        <v>154</v>
      </c>
      <c r="K19" s="113">
        <f t="shared" si="8"/>
        <v>1.0000000000000004</v>
      </c>
      <c r="L19" s="113">
        <f t="shared" si="7"/>
        <v>15</v>
      </c>
      <c r="M19" s="113">
        <f t="shared" si="7"/>
        <v>4</v>
      </c>
      <c r="N19" s="113">
        <f t="shared" si="7"/>
        <v>105.00000000000001</v>
      </c>
      <c r="O19" s="113">
        <f t="shared" si="7"/>
        <v>4.0000000000000009</v>
      </c>
      <c r="P19" s="113">
        <f t="shared" si="7"/>
        <v>120.00000000000003</v>
      </c>
      <c r="Q19" s="113">
        <f t="shared" si="7"/>
        <v>1.0000000000000004</v>
      </c>
      <c r="R19" s="113">
        <f t="shared" si="7"/>
        <v>3.0000000000000009</v>
      </c>
      <c r="S19" s="113">
        <f t="shared" si="5"/>
        <v>19.000000000000004</v>
      </c>
      <c r="T19" s="113">
        <f t="shared" si="3"/>
        <v>864.00000000000011</v>
      </c>
      <c r="U19" s="113">
        <f>SUM(U13:U18)</f>
        <v>883</v>
      </c>
    </row>
    <row r="20" spans="1:21" ht="15.75" x14ac:dyDescent="0.25">
      <c r="A20" s="236" t="s">
        <v>7</v>
      </c>
      <c r="B20" s="30" t="s">
        <v>107</v>
      </c>
      <c r="C20" s="113">
        <v>0</v>
      </c>
      <c r="D20" s="113">
        <v>0</v>
      </c>
      <c r="E20" s="113">
        <v>0</v>
      </c>
      <c r="F20" s="113">
        <v>0</v>
      </c>
      <c r="G20" s="113">
        <v>0</v>
      </c>
      <c r="H20" s="113">
        <v>0</v>
      </c>
      <c r="I20" s="113">
        <v>0</v>
      </c>
      <c r="J20" s="113">
        <v>1</v>
      </c>
      <c r="K20" s="113">
        <v>0</v>
      </c>
      <c r="L20" s="113">
        <v>0</v>
      </c>
      <c r="M20" s="113">
        <v>0</v>
      </c>
      <c r="N20" s="113">
        <v>0</v>
      </c>
      <c r="O20" s="113">
        <v>0</v>
      </c>
      <c r="P20" s="113">
        <v>0</v>
      </c>
      <c r="Q20" s="113">
        <v>0</v>
      </c>
      <c r="R20" s="113">
        <v>0</v>
      </c>
      <c r="S20" s="113">
        <f t="shared" si="5"/>
        <v>0</v>
      </c>
      <c r="T20" s="113">
        <f t="shared" si="3"/>
        <v>1</v>
      </c>
      <c r="U20" s="113">
        <f t="shared" ref="U20:U25" si="9">SUM(S20:T20)</f>
        <v>1</v>
      </c>
    </row>
    <row r="21" spans="1:21" ht="15.75" x14ac:dyDescent="0.25">
      <c r="A21" s="236"/>
      <c r="B21" s="30" t="s">
        <v>108</v>
      </c>
      <c r="C21" s="113">
        <v>0</v>
      </c>
      <c r="D21" s="113">
        <v>0</v>
      </c>
      <c r="E21" s="113">
        <v>0</v>
      </c>
      <c r="F21" s="113">
        <v>0</v>
      </c>
      <c r="G21" s="113">
        <v>0</v>
      </c>
      <c r="H21" s="113">
        <v>1</v>
      </c>
      <c r="I21" s="113">
        <v>0</v>
      </c>
      <c r="J21" s="113">
        <v>0</v>
      </c>
      <c r="K21" s="113">
        <v>0</v>
      </c>
      <c r="L21" s="113">
        <v>0</v>
      </c>
      <c r="M21" s="113">
        <v>0</v>
      </c>
      <c r="N21" s="113">
        <v>0</v>
      </c>
      <c r="O21" s="113">
        <v>0</v>
      </c>
      <c r="P21" s="113">
        <v>0</v>
      </c>
      <c r="Q21" s="113">
        <v>0</v>
      </c>
      <c r="R21" s="113">
        <v>0</v>
      </c>
      <c r="S21" s="113">
        <f t="shared" si="5"/>
        <v>0</v>
      </c>
      <c r="T21" s="113">
        <f t="shared" si="3"/>
        <v>1</v>
      </c>
      <c r="U21" s="113">
        <f t="shared" si="9"/>
        <v>1</v>
      </c>
    </row>
    <row r="22" spans="1:21" ht="15.75" x14ac:dyDescent="0.25">
      <c r="A22" s="236"/>
      <c r="B22" s="30" t="s">
        <v>109</v>
      </c>
      <c r="C22" s="113">
        <v>0</v>
      </c>
      <c r="D22" s="113">
        <v>0</v>
      </c>
      <c r="E22" s="113">
        <v>0</v>
      </c>
      <c r="F22" s="113">
        <v>0</v>
      </c>
      <c r="G22" s="113">
        <v>0</v>
      </c>
      <c r="H22" s="113">
        <v>0</v>
      </c>
      <c r="I22" s="113">
        <v>0</v>
      </c>
      <c r="J22" s="113">
        <v>0</v>
      </c>
      <c r="K22" s="113">
        <v>0</v>
      </c>
      <c r="L22" s="113">
        <v>0</v>
      </c>
      <c r="M22" s="113">
        <v>0</v>
      </c>
      <c r="N22" s="113">
        <v>0</v>
      </c>
      <c r="O22" s="113">
        <v>0</v>
      </c>
      <c r="P22" s="113">
        <v>0</v>
      </c>
      <c r="Q22" s="113">
        <v>0</v>
      </c>
      <c r="R22" s="113">
        <v>0</v>
      </c>
      <c r="S22" s="113">
        <f t="shared" si="5"/>
        <v>0</v>
      </c>
      <c r="T22" s="113">
        <f t="shared" si="3"/>
        <v>0</v>
      </c>
      <c r="U22" s="113">
        <f t="shared" si="9"/>
        <v>0</v>
      </c>
    </row>
    <row r="23" spans="1:21" ht="15.75" x14ac:dyDescent="0.25">
      <c r="A23" s="236"/>
      <c r="B23" s="30" t="s">
        <v>110</v>
      </c>
      <c r="C23" s="113">
        <v>0</v>
      </c>
      <c r="D23" s="113">
        <v>0</v>
      </c>
      <c r="E23" s="113">
        <v>0</v>
      </c>
      <c r="F23" s="113">
        <v>0</v>
      </c>
      <c r="G23" s="113">
        <v>0</v>
      </c>
      <c r="H23" s="113">
        <v>1</v>
      </c>
      <c r="I23" s="113">
        <v>0</v>
      </c>
      <c r="J23" s="113">
        <v>0</v>
      </c>
      <c r="K23" s="113">
        <v>0</v>
      </c>
      <c r="L23" s="113">
        <v>0</v>
      </c>
      <c r="M23" s="113">
        <v>0</v>
      </c>
      <c r="N23" s="113">
        <v>0</v>
      </c>
      <c r="O23" s="113">
        <v>0</v>
      </c>
      <c r="P23" s="113">
        <v>0</v>
      </c>
      <c r="Q23" s="113">
        <v>0</v>
      </c>
      <c r="R23" s="113">
        <v>0</v>
      </c>
      <c r="S23" s="113">
        <f t="shared" si="5"/>
        <v>0</v>
      </c>
      <c r="T23" s="113">
        <f t="shared" si="3"/>
        <v>1</v>
      </c>
      <c r="U23" s="113">
        <f t="shared" si="9"/>
        <v>1</v>
      </c>
    </row>
    <row r="24" spans="1:21" ht="15.75" x14ac:dyDescent="0.25">
      <c r="A24" s="236"/>
      <c r="B24" s="114" t="s">
        <v>111</v>
      </c>
      <c r="C24" s="113">
        <v>0</v>
      </c>
      <c r="D24" s="113">
        <v>0</v>
      </c>
      <c r="E24" s="113">
        <v>0</v>
      </c>
      <c r="F24" s="113">
        <v>0</v>
      </c>
      <c r="G24" s="113">
        <v>0</v>
      </c>
      <c r="H24" s="113">
        <v>0</v>
      </c>
      <c r="I24" s="113">
        <v>0</v>
      </c>
      <c r="J24" s="113">
        <v>0</v>
      </c>
      <c r="K24" s="113">
        <v>0</v>
      </c>
      <c r="L24" s="113">
        <v>0</v>
      </c>
      <c r="M24" s="113">
        <v>0</v>
      </c>
      <c r="N24" s="113">
        <v>0</v>
      </c>
      <c r="O24" s="113">
        <v>0</v>
      </c>
      <c r="P24" s="113">
        <v>0</v>
      </c>
      <c r="Q24" s="113">
        <v>0</v>
      </c>
      <c r="R24" s="113">
        <v>0</v>
      </c>
      <c r="S24" s="113">
        <f t="shared" si="5"/>
        <v>0</v>
      </c>
      <c r="T24" s="113">
        <f t="shared" si="3"/>
        <v>0</v>
      </c>
      <c r="U24" s="113">
        <f t="shared" si="9"/>
        <v>0</v>
      </c>
    </row>
    <row r="25" spans="1:21" ht="15.75" x14ac:dyDescent="0.25">
      <c r="A25" s="236"/>
      <c r="B25" s="30" t="s">
        <v>58</v>
      </c>
      <c r="C25" s="113">
        <v>0</v>
      </c>
      <c r="D25" s="113">
        <v>1</v>
      </c>
      <c r="E25" s="113">
        <v>0</v>
      </c>
      <c r="F25" s="113">
        <v>0</v>
      </c>
      <c r="G25" s="113">
        <v>0</v>
      </c>
      <c r="H25" s="113">
        <v>0</v>
      </c>
      <c r="I25" s="113">
        <v>0</v>
      </c>
      <c r="J25" s="113">
        <v>0</v>
      </c>
      <c r="K25" s="113">
        <v>0</v>
      </c>
      <c r="L25" s="113">
        <v>0</v>
      </c>
      <c r="M25" s="113">
        <v>0</v>
      </c>
      <c r="N25" s="113">
        <v>0</v>
      </c>
      <c r="O25" s="113">
        <v>0</v>
      </c>
      <c r="P25" s="113">
        <v>0</v>
      </c>
      <c r="Q25" s="113">
        <v>0</v>
      </c>
      <c r="R25" s="113">
        <v>0</v>
      </c>
      <c r="S25" s="113">
        <f t="shared" si="5"/>
        <v>0</v>
      </c>
      <c r="T25" s="113">
        <f t="shared" si="3"/>
        <v>1</v>
      </c>
      <c r="U25" s="113">
        <f t="shared" si="9"/>
        <v>1</v>
      </c>
    </row>
    <row r="26" spans="1:21" ht="16.5" thickBot="1" x14ac:dyDescent="0.3">
      <c r="A26" s="238"/>
      <c r="B26" s="76" t="s">
        <v>4</v>
      </c>
      <c r="C26" s="115">
        <f t="shared" ref="C26:R26" si="10">SUM(C20:C25)</f>
        <v>0</v>
      </c>
      <c r="D26" s="115">
        <f t="shared" si="10"/>
        <v>1</v>
      </c>
      <c r="E26" s="115">
        <f t="shared" si="10"/>
        <v>0</v>
      </c>
      <c r="F26" s="115">
        <f t="shared" si="10"/>
        <v>0</v>
      </c>
      <c r="G26" s="115">
        <f t="shared" si="10"/>
        <v>0</v>
      </c>
      <c r="H26" s="115">
        <f t="shared" si="10"/>
        <v>2</v>
      </c>
      <c r="I26" s="115">
        <f t="shared" si="10"/>
        <v>0</v>
      </c>
      <c r="J26" s="115">
        <f t="shared" si="10"/>
        <v>1</v>
      </c>
      <c r="K26" s="115">
        <f t="shared" si="10"/>
        <v>0</v>
      </c>
      <c r="L26" s="115">
        <f t="shared" si="10"/>
        <v>0</v>
      </c>
      <c r="M26" s="115">
        <f t="shared" si="10"/>
        <v>0</v>
      </c>
      <c r="N26" s="115">
        <f t="shared" si="10"/>
        <v>0</v>
      </c>
      <c r="O26" s="115">
        <f t="shared" si="10"/>
        <v>0</v>
      </c>
      <c r="P26" s="115">
        <f t="shared" si="10"/>
        <v>0</v>
      </c>
      <c r="Q26" s="115">
        <f t="shared" si="10"/>
        <v>0</v>
      </c>
      <c r="R26" s="115">
        <f t="shared" si="10"/>
        <v>0</v>
      </c>
      <c r="S26" s="115">
        <f t="shared" si="5"/>
        <v>0</v>
      </c>
      <c r="T26" s="115">
        <f t="shared" si="3"/>
        <v>4</v>
      </c>
      <c r="U26" s="115">
        <f>SUM(U20:U25)</f>
        <v>4</v>
      </c>
    </row>
    <row r="27" spans="1:21" ht="16.5" thickTop="1" x14ac:dyDescent="0.25">
      <c r="A27" s="19"/>
      <c r="B27" s="18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15.75" x14ac:dyDescent="0.25">
      <c r="A28" s="19"/>
      <c r="B28" s="18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15.75" x14ac:dyDescent="0.25">
      <c r="A29" s="147"/>
      <c r="B29" s="146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15.75" x14ac:dyDescent="0.25">
      <c r="A30" s="147"/>
      <c r="B30" s="146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15.75" x14ac:dyDescent="0.25">
      <c r="A31" s="147"/>
      <c r="B31" s="146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24.75" customHeight="1" thickBot="1" x14ac:dyDescent="0.3">
      <c r="A32" s="248" t="s">
        <v>225</v>
      </c>
      <c r="B32" s="248"/>
      <c r="C32" s="248"/>
      <c r="D32" s="248"/>
      <c r="E32" s="248"/>
      <c r="F32" s="248"/>
      <c r="G32" s="248"/>
      <c r="H32" s="248"/>
      <c r="I32" s="248"/>
      <c r="J32" s="248"/>
      <c r="K32" s="248"/>
      <c r="L32" s="248"/>
      <c r="M32" s="248"/>
      <c r="N32" s="248"/>
      <c r="O32" s="248"/>
      <c r="P32" s="248"/>
      <c r="Q32" s="248"/>
      <c r="R32" s="248"/>
      <c r="S32" s="248"/>
      <c r="T32" s="248"/>
      <c r="U32" s="248"/>
    </row>
    <row r="33" spans="1:21" ht="21" customHeight="1" thickTop="1" x14ac:dyDescent="0.25">
      <c r="A33" s="267" t="s">
        <v>0</v>
      </c>
      <c r="B33" s="267" t="s">
        <v>100</v>
      </c>
      <c r="C33" s="270" t="s">
        <v>101</v>
      </c>
      <c r="D33" s="270"/>
      <c r="E33" s="260" t="s">
        <v>102</v>
      </c>
      <c r="F33" s="260"/>
      <c r="G33" s="260" t="s">
        <v>103</v>
      </c>
      <c r="H33" s="260"/>
      <c r="I33" s="260" t="s">
        <v>104</v>
      </c>
      <c r="J33" s="260"/>
      <c r="K33" s="260" t="s">
        <v>155</v>
      </c>
      <c r="L33" s="260"/>
      <c r="M33" s="260" t="s">
        <v>105</v>
      </c>
      <c r="N33" s="260"/>
      <c r="O33" s="260" t="s">
        <v>106</v>
      </c>
      <c r="P33" s="260"/>
      <c r="Q33" s="260" t="s">
        <v>156</v>
      </c>
      <c r="R33" s="260"/>
      <c r="S33" s="260" t="s">
        <v>4</v>
      </c>
      <c r="T33" s="260"/>
      <c r="U33" s="260"/>
    </row>
    <row r="34" spans="1:21" ht="21.75" customHeight="1" thickBot="1" x14ac:dyDescent="0.3">
      <c r="A34" s="268"/>
      <c r="B34" s="268"/>
      <c r="C34" s="87" t="s">
        <v>66</v>
      </c>
      <c r="D34" s="87" t="s">
        <v>67</v>
      </c>
      <c r="E34" s="87" t="s">
        <v>66</v>
      </c>
      <c r="F34" s="87" t="s">
        <v>67</v>
      </c>
      <c r="G34" s="87" t="s">
        <v>66</v>
      </c>
      <c r="H34" s="87" t="s">
        <v>67</v>
      </c>
      <c r="I34" s="87" t="s">
        <v>66</v>
      </c>
      <c r="J34" s="87" t="s">
        <v>67</v>
      </c>
      <c r="K34" s="87" t="s">
        <v>66</v>
      </c>
      <c r="L34" s="87" t="s">
        <v>67</v>
      </c>
      <c r="M34" s="87" t="s">
        <v>66</v>
      </c>
      <c r="N34" s="87" t="s">
        <v>67</v>
      </c>
      <c r="O34" s="87" t="s">
        <v>66</v>
      </c>
      <c r="P34" s="87" t="s">
        <v>67</v>
      </c>
      <c r="Q34" s="87" t="s">
        <v>66</v>
      </c>
      <c r="R34" s="87" t="s">
        <v>67</v>
      </c>
      <c r="S34" s="87" t="s">
        <v>66</v>
      </c>
      <c r="T34" s="87" t="s">
        <v>67</v>
      </c>
      <c r="U34" s="87" t="s">
        <v>28</v>
      </c>
    </row>
    <row r="35" spans="1:21" ht="16.5" thickTop="1" x14ac:dyDescent="0.25">
      <c r="A35" s="239" t="s">
        <v>8</v>
      </c>
      <c r="B35" s="29" t="s">
        <v>107</v>
      </c>
      <c r="C35" s="112">
        <v>0</v>
      </c>
      <c r="D35" s="112">
        <v>3</v>
      </c>
      <c r="E35" s="112">
        <v>0</v>
      </c>
      <c r="F35" s="112">
        <v>0</v>
      </c>
      <c r="G35" s="112">
        <v>0</v>
      </c>
      <c r="H35" s="112">
        <v>4</v>
      </c>
      <c r="I35" s="112">
        <v>1</v>
      </c>
      <c r="J35" s="112">
        <v>23.000000000000014</v>
      </c>
      <c r="K35" s="112">
        <v>0</v>
      </c>
      <c r="L35" s="112">
        <v>14.000000000000005</v>
      </c>
      <c r="M35" s="112">
        <v>0</v>
      </c>
      <c r="N35" s="112">
        <v>130</v>
      </c>
      <c r="O35" s="112">
        <v>1</v>
      </c>
      <c r="P35" s="112">
        <v>155.00000000000006</v>
      </c>
      <c r="Q35" s="112">
        <v>0</v>
      </c>
      <c r="R35" s="112">
        <v>6</v>
      </c>
      <c r="S35" s="131">
        <f t="shared" ref="S35:T40" si="11">SUM(Q35,O35,M35,K35,I35,G35,E35,C35)</f>
        <v>2</v>
      </c>
      <c r="T35" s="131">
        <f t="shared" si="11"/>
        <v>335.00000000000006</v>
      </c>
      <c r="U35" s="131">
        <f t="shared" ref="U35:U40" si="12">SUM(S35:T35)</f>
        <v>337.00000000000006</v>
      </c>
    </row>
    <row r="36" spans="1:21" ht="15.75" x14ac:dyDescent="0.25">
      <c r="A36" s="236"/>
      <c r="B36" s="30" t="s">
        <v>108</v>
      </c>
      <c r="C36" s="113">
        <v>0</v>
      </c>
      <c r="D36" s="113">
        <v>1</v>
      </c>
      <c r="E36" s="113">
        <v>0</v>
      </c>
      <c r="F36" s="113">
        <v>1</v>
      </c>
      <c r="G36" s="113">
        <v>0</v>
      </c>
      <c r="H36" s="113">
        <v>8</v>
      </c>
      <c r="I36" s="113">
        <v>0</v>
      </c>
      <c r="J36" s="113">
        <v>40.000000000000021</v>
      </c>
      <c r="K36" s="113">
        <v>0</v>
      </c>
      <c r="L36" s="113">
        <v>22.000000000000018</v>
      </c>
      <c r="M36" s="113">
        <v>0</v>
      </c>
      <c r="N36" s="113">
        <v>103</v>
      </c>
      <c r="O36" s="113">
        <v>1</v>
      </c>
      <c r="P36" s="113">
        <v>101.00000000000001</v>
      </c>
      <c r="Q36" s="113">
        <v>0</v>
      </c>
      <c r="R36" s="113">
        <v>0</v>
      </c>
      <c r="S36" s="113">
        <f t="shared" si="11"/>
        <v>1</v>
      </c>
      <c r="T36" s="113">
        <f t="shared" si="11"/>
        <v>276.00000000000006</v>
      </c>
      <c r="U36" s="113">
        <f t="shared" si="12"/>
        <v>277.00000000000006</v>
      </c>
    </row>
    <row r="37" spans="1:21" ht="15.75" x14ac:dyDescent="0.25">
      <c r="A37" s="236"/>
      <c r="B37" s="30" t="s">
        <v>109</v>
      </c>
      <c r="C37" s="113">
        <v>0</v>
      </c>
      <c r="D37" s="113">
        <v>1</v>
      </c>
      <c r="E37" s="113">
        <v>0</v>
      </c>
      <c r="F37" s="113">
        <v>3</v>
      </c>
      <c r="G37" s="113">
        <v>0</v>
      </c>
      <c r="H37" s="113">
        <v>20.000000000000011</v>
      </c>
      <c r="I37" s="113">
        <v>0</v>
      </c>
      <c r="J37" s="113">
        <v>84.000000000000085</v>
      </c>
      <c r="K37" s="113">
        <v>0</v>
      </c>
      <c r="L37" s="113">
        <v>115</v>
      </c>
      <c r="M37" s="113">
        <v>0</v>
      </c>
      <c r="N37" s="113">
        <v>204.00000000000003</v>
      </c>
      <c r="O37" s="113">
        <v>0</v>
      </c>
      <c r="P37" s="113">
        <v>279.00000000000017</v>
      </c>
      <c r="Q37" s="113">
        <v>0</v>
      </c>
      <c r="R37" s="113">
        <v>4</v>
      </c>
      <c r="S37" s="113">
        <f t="shared" si="11"/>
        <v>0</v>
      </c>
      <c r="T37" s="113">
        <f t="shared" si="11"/>
        <v>710.00000000000034</v>
      </c>
      <c r="U37" s="113">
        <f t="shared" si="12"/>
        <v>710.00000000000034</v>
      </c>
    </row>
    <row r="38" spans="1:21" ht="15.75" x14ac:dyDescent="0.25">
      <c r="A38" s="236"/>
      <c r="B38" s="30" t="s">
        <v>110</v>
      </c>
      <c r="C38" s="113">
        <v>0</v>
      </c>
      <c r="D38" s="113">
        <v>14</v>
      </c>
      <c r="E38" s="113">
        <v>0</v>
      </c>
      <c r="F38" s="113">
        <v>61</v>
      </c>
      <c r="G38" s="113">
        <v>2</v>
      </c>
      <c r="H38" s="113">
        <v>246.00000000000003</v>
      </c>
      <c r="I38" s="113">
        <v>0</v>
      </c>
      <c r="J38" s="113">
        <v>249.99999999999972</v>
      </c>
      <c r="K38" s="113">
        <v>1</v>
      </c>
      <c r="L38" s="113">
        <v>31.000000000000007</v>
      </c>
      <c r="M38" s="113">
        <v>0</v>
      </c>
      <c r="N38" s="113">
        <v>118</v>
      </c>
      <c r="O38" s="113">
        <v>0</v>
      </c>
      <c r="P38" s="113">
        <v>75</v>
      </c>
      <c r="Q38" s="113">
        <v>0</v>
      </c>
      <c r="R38" s="113">
        <v>1</v>
      </c>
      <c r="S38" s="113">
        <f t="shared" si="11"/>
        <v>3</v>
      </c>
      <c r="T38" s="113">
        <f t="shared" si="11"/>
        <v>795.99999999999977</v>
      </c>
      <c r="U38" s="113">
        <f t="shared" si="12"/>
        <v>798.99999999999977</v>
      </c>
    </row>
    <row r="39" spans="1:21" ht="15.75" x14ac:dyDescent="0.25">
      <c r="A39" s="236"/>
      <c r="B39" s="114" t="s">
        <v>111</v>
      </c>
      <c r="C39" s="113">
        <v>0</v>
      </c>
      <c r="D39" s="113">
        <v>1</v>
      </c>
      <c r="E39" s="113">
        <v>0</v>
      </c>
      <c r="F39" s="113">
        <v>4.0000000000000018</v>
      </c>
      <c r="G39" s="113">
        <v>0</v>
      </c>
      <c r="H39" s="113">
        <v>30.000000000000014</v>
      </c>
      <c r="I39" s="113">
        <v>0</v>
      </c>
      <c r="J39" s="113">
        <v>19.000000000000004</v>
      </c>
      <c r="K39" s="113">
        <v>0</v>
      </c>
      <c r="L39" s="113">
        <v>5.0000000000000044</v>
      </c>
      <c r="M39" s="113">
        <v>0</v>
      </c>
      <c r="N39" s="113">
        <v>12</v>
      </c>
      <c r="O39" s="113">
        <v>0</v>
      </c>
      <c r="P39" s="113">
        <v>16</v>
      </c>
      <c r="Q39" s="113">
        <v>0</v>
      </c>
      <c r="R39" s="113">
        <v>0</v>
      </c>
      <c r="S39" s="113">
        <f t="shared" si="11"/>
        <v>0</v>
      </c>
      <c r="T39" s="113">
        <f>SUM(R39,P39,N39,L39,J39,H39,F39,D39)</f>
        <v>87.000000000000028</v>
      </c>
      <c r="U39" s="113">
        <f t="shared" si="12"/>
        <v>87.000000000000028</v>
      </c>
    </row>
    <row r="40" spans="1:21" ht="15.75" x14ac:dyDescent="0.25">
      <c r="A40" s="236"/>
      <c r="B40" s="30" t="s">
        <v>58</v>
      </c>
      <c r="C40" s="113">
        <v>3</v>
      </c>
      <c r="D40" s="113">
        <v>23.000000000000014</v>
      </c>
      <c r="E40" s="113">
        <v>5.0000000000000009</v>
      </c>
      <c r="F40" s="113">
        <v>6</v>
      </c>
      <c r="G40" s="113">
        <v>3</v>
      </c>
      <c r="H40" s="113">
        <v>12</v>
      </c>
      <c r="I40" s="113">
        <v>0</v>
      </c>
      <c r="J40" s="113">
        <v>4</v>
      </c>
      <c r="K40" s="113">
        <v>1</v>
      </c>
      <c r="L40" s="113">
        <v>0</v>
      </c>
      <c r="M40" s="113">
        <v>3</v>
      </c>
      <c r="N40" s="113">
        <v>5.0000000000000009</v>
      </c>
      <c r="O40" s="113">
        <v>1</v>
      </c>
      <c r="P40" s="113">
        <v>8</v>
      </c>
      <c r="Q40" s="113">
        <v>0</v>
      </c>
      <c r="R40" s="113">
        <v>1</v>
      </c>
      <c r="S40" s="113">
        <f t="shared" si="11"/>
        <v>16</v>
      </c>
      <c r="T40" s="113">
        <f t="shared" si="11"/>
        <v>59.000000000000014</v>
      </c>
      <c r="U40" s="113">
        <f t="shared" si="12"/>
        <v>75.000000000000014</v>
      </c>
    </row>
    <row r="41" spans="1:21" ht="15.75" x14ac:dyDescent="0.25">
      <c r="A41" s="236"/>
      <c r="B41" s="30" t="s">
        <v>4</v>
      </c>
      <c r="C41" s="113">
        <f t="shared" ref="C41:U41" si="13">SUM(C35:C40)</f>
        <v>3</v>
      </c>
      <c r="D41" s="113">
        <f t="shared" si="13"/>
        <v>43.000000000000014</v>
      </c>
      <c r="E41" s="113">
        <f t="shared" si="13"/>
        <v>5.0000000000000009</v>
      </c>
      <c r="F41" s="113">
        <f t="shared" si="13"/>
        <v>75</v>
      </c>
      <c r="G41" s="113">
        <f t="shared" si="13"/>
        <v>5</v>
      </c>
      <c r="H41" s="113">
        <f t="shared" si="13"/>
        <v>320.00000000000006</v>
      </c>
      <c r="I41" s="113">
        <f t="shared" si="13"/>
        <v>1</v>
      </c>
      <c r="J41" s="113">
        <f t="shared" si="13"/>
        <v>419.99999999999983</v>
      </c>
      <c r="K41" s="113">
        <f t="shared" si="13"/>
        <v>2</v>
      </c>
      <c r="L41" s="113">
        <f t="shared" si="13"/>
        <v>187.00000000000003</v>
      </c>
      <c r="M41" s="113">
        <f t="shared" si="13"/>
        <v>3</v>
      </c>
      <c r="N41" s="113">
        <f t="shared" si="13"/>
        <v>572</v>
      </c>
      <c r="O41" s="113">
        <f t="shared" si="13"/>
        <v>3</v>
      </c>
      <c r="P41" s="113">
        <f t="shared" si="13"/>
        <v>634.00000000000023</v>
      </c>
      <c r="Q41" s="113">
        <f t="shared" si="13"/>
        <v>0</v>
      </c>
      <c r="R41" s="113">
        <f t="shared" si="13"/>
        <v>12</v>
      </c>
      <c r="S41" s="113">
        <f t="shared" si="13"/>
        <v>22</v>
      </c>
      <c r="T41" s="113">
        <f t="shared" si="13"/>
        <v>2263</v>
      </c>
      <c r="U41" s="113">
        <f t="shared" si="13"/>
        <v>2285</v>
      </c>
    </row>
    <row r="42" spans="1:21" ht="15.75" hidden="1" x14ac:dyDescent="0.25">
      <c r="A42" s="236" t="s">
        <v>43</v>
      </c>
      <c r="B42" s="30" t="s">
        <v>107</v>
      </c>
      <c r="C42" s="113">
        <v>0</v>
      </c>
      <c r="D42" s="113">
        <v>0</v>
      </c>
      <c r="E42" s="113">
        <v>0</v>
      </c>
      <c r="F42" s="113">
        <v>0</v>
      </c>
      <c r="G42" s="113">
        <v>0</v>
      </c>
      <c r="H42" s="113">
        <v>0</v>
      </c>
      <c r="I42" s="113">
        <v>0</v>
      </c>
      <c r="J42" s="113">
        <v>0</v>
      </c>
      <c r="K42" s="113">
        <v>0</v>
      </c>
      <c r="L42" s="113">
        <v>0</v>
      </c>
      <c r="M42" s="113">
        <v>0</v>
      </c>
      <c r="N42" s="113">
        <v>0</v>
      </c>
      <c r="O42" s="113">
        <v>0</v>
      </c>
      <c r="P42" s="113">
        <v>0</v>
      </c>
      <c r="Q42" s="113">
        <v>0</v>
      </c>
      <c r="R42" s="113">
        <v>0</v>
      </c>
      <c r="S42" s="113">
        <f t="shared" ref="S42:T47" si="14">SUM(Q42,O42,M42,K42,I42,G42,E42,C42)</f>
        <v>0</v>
      </c>
      <c r="T42" s="113">
        <f t="shared" si="14"/>
        <v>0</v>
      </c>
      <c r="U42" s="113">
        <f t="shared" ref="U42:U47" si="15">SUM(S42:T42)</f>
        <v>0</v>
      </c>
    </row>
    <row r="43" spans="1:21" ht="15.75" hidden="1" x14ac:dyDescent="0.25">
      <c r="A43" s="236"/>
      <c r="B43" s="30" t="s">
        <v>108</v>
      </c>
      <c r="C43" s="113">
        <v>0</v>
      </c>
      <c r="D43" s="113">
        <v>0</v>
      </c>
      <c r="E43" s="113">
        <v>0</v>
      </c>
      <c r="F43" s="113">
        <v>0</v>
      </c>
      <c r="G43" s="113">
        <v>0</v>
      </c>
      <c r="H43" s="113">
        <v>0</v>
      </c>
      <c r="I43" s="113">
        <v>0</v>
      </c>
      <c r="J43" s="113">
        <v>0</v>
      </c>
      <c r="K43" s="113">
        <v>0</v>
      </c>
      <c r="L43" s="113">
        <v>0</v>
      </c>
      <c r="M43" s="113">
        <v>0</v>
      </c>
      <c r="N43" s="113">
        <v>0</v>
      </c>
      <c r="O43" s="113">
        <v>0</v>
      </c>
      <c r="P43" s="113">
        <v>0</v>
      </c>
      <c r="Q43" s="113">
        <v>0</v>
      </c>
      <c r="R43" s="113">
        <v>0</v>
      </c>
      <c r="S43" s="113">
        <f t="shared" si="14"/>
        <v>0</v>
      </c>
      <c r="T43" s="113">
        <f t="shared" si="14"/>
        <v>0</v>
      </c>
      <c r="U43" s="113">
        <f t="shared" si="15"/>
        <v>0</v>
      </c>
    </row>
    <row r="44" spans="1:21" ht="15.75" hidden="1" x14ac:dyDescent="0.25">
      <c r="A44" s="236"/>
      <c r="B44" s="30" t="s">
        <v>109</v>
      </c>
      <c r="C44" s="113">
        <v>0</v>
      </c>
      <c r="D44" s="113">
        <v>0</v>
      </c>
      <c r="E44" s="113">
        <v>0</v>
      </c>
      <c r="F44" s="113">
        <v>0</v>
      </c>
      <c r="G44" s="113">
        <v>0</v>
      </c>
      <c r="H44" s="113">
        <v>0</v>
      </c>
      <c r="I44" s="113">
        <v>0</v>
      </c>
      <c r="J44" s="113">
        <v>0</v>
      </c>
      <c r="K44" s="113">
        <v>0</v>
      </c>
      <c r="L44" s="113">
        <v>0</v>
      </c>
      <c r="M44" s="113">
        <v>0</v>
      </c>
      <c r="N44" s="113">
        <v>0</v>
      </c>
      <c r="O44" s="113">
        <v>0</v>
      </c>
      <c r="P44" s="113">
        <v>0</v>
      </c>
      <c r="Q44" s="113">
        <v>0</v>
      </c>
      <c r="R44" s="113">
        <v>0</v>
      </c>
      <c r="S44" s="113">
        <f t="shared" si="14"/>
        <v>0</v>
      </c>
      <c r="T44" s="113">
        <f t="shared" si="14"/>
        <v>0</v>
      </c>
      <c r="U44" s="113">
        <f t="shared" si="15"/>
        <v>0</v>
      </c>
    </row>
    <row r="45" spans="1:21" ht="15.75" hidden="1" x14ac:dyDescent="0.25">
      <c r="A45" s="236"/>
      <c r="B45" s="30" t="s">
        <v>110</v>
      </c>
      <c r="C45" s="113">
        <v>0</v>
      </c>
      <c r="D45" s="113">
        <v>0</v>
      </c>
      <c r="E45" s="113">
        <v>0</v>
      </c>
      <c r="F45" s="113">
        <v>0</v>
      </c>
      <c r="G45" s="113">
        <v>0</v>
      </c>
      <c r="H45" s="113">
        <v>0</v>
      </c>
      <c r="I45" s="113">
        <v>0</v>
      </c>
      <c r="J45" s="113">
        <v>0</v>
      </c>
      <c r="K45" s="113">
        <v>0</v>
      </c>
      <c r="L45" s="113">
        <v>0</v>
      </c>
      <c r="M45" s="113">
        <v>0</v>
      </c>
      <c r="N45" s="113">
        <v>0</v>
      </c>
      <c r="O45" s="113">
        <v>0</v>
      </c>
      <c r="P45" s="113">
        <v>0</v>
      </c>
      <c r="Q45" s="113">
        <v>0</v>
      </c>
      <c r="R45" s="113">
        <v>0</v>
      </c>
      <c r="S45" s="113">
        <f t="shared" si="14"/>
        <v>0</v>
      </c>
      <c r="T45" s="113">
        <f t="shared" si="14"/>
        <v>0</v>
      </c>
      <c r="U45" s="113">
        <f t="shared" si="15"/>
        <v>0</v>
      </c>
    </row>
    <row r="46" spans="1:21" ht="15.75" hidden="1" x14ac:dyDescent="0.25">
      <c r="A46" s="236"/>
      <c r="B46" s="114" t="s">
        <v>111</v>
      </c>
      <c r="C46" s="113">
        <v>0</v>
      </c>
      <c r="D46" s="113">
        <v>0</v>
      </c>
      <c r="E46" s="113">
        <v>0</v>
      </c>
      <c r="F46" s="113">
        <v>0</v>
      </c>
      <c r="G46" s="113">
        <v>0</v>
      </c>
      <c r="H46" s="113">
        <v>0</v>
      </c>
      <c r="I46" s="113">
        <v>0</v>
      </c>
      <c r="J46" s="113">
        <v>0</v>
      </c>
      <c r="K46" s="113">
        <v>0</v>
      </c>
      <c r="L46" s="113">
        <v>0</v>
      </c>
      <c r="M46" s="113">
        <v>0</v>
      </c>
      <c r="N46" s="113">
        <v>0</v>
      </c>
      <c r="O46" s="113">
        <v>0</v>
      </c>
      <c r="P46" s="113">
        <v>0</v>
      </c>
      <c r="Q46" s="113">
        <v>0</v>
      </c>
      <c r="R46" s="113">
        <v>0</v>
      </c>
      <c r="S46" s="113">
        <f t="shared" si="14"/>
        <v>0</v>
      </c>
      <c r="T46" s="113">
        <f t="shared" si="14"/>
        <v>0</v>
      </c>
      <c r="U46" s="113">
        <f t="shared" si="15"/>
        <v>0</v>
      </c>
    </row>
    <row r="47" spans="1:21" ht="15.75" hidden="1" x14ac:dyDescent="0.25">
      <c r="A47" s="236"/>
      <c r="B47" s="30" t="s">
        <v>58</v>
      </c>
      <c r="C47" s="113">
        <v>0</v>
      </c>
      <c r="D47" s="113">
        <v>0</v>
      </c>
      <c r="E47" s="113">
        <v>0</v>
      </c>
      <c r="F47" s="113">
        <v>0</v>
      </c>
      <c r="G47" s="113">
        <v>0</v>
      </c>
      <c r="H47" s="113">
        <v>0</v>
      </c>
      <c r="I47" s="113">
        <v>0</v>
      </c>
      <c r="J47" s="113">
        <v>0</v>
      </c>
      <c r="K47" s="113">
        <v>0</v>
      </c>
      <c r="L47" s="113">
        <v>0</v>
      </c>
      <c r="M47" s="113">
        <v>0</v>
      </c>
      <c r="N47" s="113">
        <v>0</v>
      </c>
      <c r="O47" s="113">
        <v>0</v>
      </c>
      <c r="P47" s="113">
        <v>0</v>
      </c>
      <c r="Q47" s="113">
        <v>0</v>
      </c>
      <c r="R47" s="113">
        <v>0</v>
      </c>
      <c r="S47" s="113">
        <f t="shared" si="14"/>
        <v>0</v>
      </c>
      <c r="T47" s="113">
        <f t="shared" si="14"/>
        <v>0</v>
      </c>
      <c r="U47" s="113">
        <f t="shared" si="15"/>
        <v>0</v>
      </c>
    </row>
    <row r="48" spans="1:21" ht="15.75" hidden="1" x14ac:dyDescent="0.25">
      <c r="A48" s="236"/>
      <c r="B48" s="30" t="s">
        <v>4</v>
      </c>
      <c r="C48" s="113">
        <f>SUM(C42:C47)</f>
        <v>0</v>
      </c>
      <c r="D48" s="113">
        <f>SUM(D42:D47)</f>
        <v>0</v>
      </c>
      <c r="E48" s="113">
        <f>SUM(E42:E47)</f>
        <v>0</v>
      </c>
      <c r="F48" s="113">
        <f>SUM(F42:F47)</f>
        <v>0</v>
      </c>
      <c r="G48" s="113">
        <f t="shared" ref="G48:R48" si="16">SUM(G42:G47)</f>
        <v>0</v>
      </c>
      <c r="H48" s="113">
        <f>SUM(H42:H47)</f>
        <v>0</v>
      </c>
      <c r="I48" s="113">
        <f t="shared" si="16"/>
        <v>0</v>
      </c>
      <c r="J48" s="113">
        <f>SUM(J42:J47)</f>
        <v>0</v>
      </c>
      <c r="K48" s="113">
        <f t="shared" si="16"/>
        <v>0</v>
      </c>
      <c r="L48" s="113">
        <f t="shared" si="16"/>
        <v>0</v>
      </c>
      <c r="M48" s="113">
        <f t="shared" si="16"/>
        <v>0</v>
      </c>
      <c r="N48" s="113">
        <f t="shared" si="16"/>
        <v>0</v>
      </c>
      <c r="O48" s="113">
        <f t="shared" si="16"/>
        <v>0</v>
      </c>
      <c r="P48" s="113">
        <f t="shared" si="16"/>
        <v>0</v>
      </c>
      <c r="Q48" s="113">
        <f t="shared" si="16"/>
        <v>0</v>
      </c>
      <c r="R48" s="113">
        <f t="shared" si="16"/>
        <v>0</v>
      </c>
      <c r="S48" s="113">
        <f>SUM(S42:S47)</f>
        <v>0</v>
      </c>
      <c r="T48" s="113">
        <f>SUM(T42:T47)</f>
        <v>0</v>
      </c>
      <c r="U48" s="113">
        <f>SUM(U42:U47)</f>
        <v>0</v>
      </c>
    </row>
    <row r="49" spans="1:21" ht="15.75" x14ac:dyDescent="0.25">
      <c r="A49" s="236" t="s">
        <v>58</v>
      </c>
      <c r="B49" s="30" t="s">
        <v>107</v>
      </c>
      <c r="C49" s="113">
        <v>0</v>
      </c>
      <c r="D49" s="113">
        <v>0</v>
      </c>
      <c r="E49" s="113">
        <v>0</v>
      </c>
      <c r="F49" s="113">
        <v>0</v>
      </c>
      <c r="G49" s="113">
        <v>0</v>
      </c>
      <c r="H49" s="113">
        <v>0</v>
      </c>
      <c r="I49" s="113">
        <v>0</v>
      </c>
      <c r="J49" s="113">
        <v>0</v>
      </c>
      <c r="K49" s="113">
        <v>0</v>
      </c>
      <c r="L49" s="113">
        <v>0</v>
      </c>
      <c r="M49" s="113">
        <v>0</v>
      </c>
      <c r="N49" s="113">
        <v>1</v>
      </c>
      <c r="O49" s="113">
        <v>0</v>
      </c>
      <c r="P49" s="113">
        <v>3</v>
      </c>
      <c r="Q49" s="113">
        <v>0</v>
      </c>
      <c r="R49" s="113">
        <v>0</v>
      </c>
      <c r="S49" s="113">
        <f t="shared" ref="S49:T54" si="17">SUM(Q49,O49,M49,K49,I49,G49,E49,C49)</f>
        <v>0</v>
      </c>
      <c r="T49" s="113">
        <f t="shared" si="17"/>
        <v>4</v>
      </c>
      <c r="U49" s="113">
        <f t="shared" ref="U49:U54" si="18">SUM(S49:T49)</f>
        <v>4</v>
      </c>
    </row>
    <row r="50" spans="1:21" ht="15.75" x14ac:dyDescent="0.25">
      <c r="A50" s="236"/>
      <c r="B50" s="30" t="s">
        <v>108</v>
      </c>
      <c r="C50" s="113">
        <v>0</v>
      </c>
      <c r="D50" s="113">
        <v>0</v>
      </c>
      <c r="E50" s="113">
        <v>0</v>
      </c>
      <c r="F50" s="113">
        <v>0</v>
      </c>
      <c r="G50" s="113">
        <v>0</v>
      </c>
      <c r="H50" s="113">
        <v>0</v>
      </c>
      <c r="I50" s="113">
        <v>0</v>
      </c>
      <c r="J50" s="113">
        <v>0</v>
      </c>
      <c r="K50" s="113">
        <v>0</v>
      </c>
      <c r="L50" s="113">
        <v>0</v>
      </c>
      <c r="M50" s="113">
        <v>0</v>
      </c>
      <c r="N50" s="113">
        <v>3</v>
      </c>
      <c r="O50" s="113">
        <v>0</v>
      </c>
      <c r="P50" s="113">
        <v>1</v>
      </c>
      <c r="Q50" s="113">
        <v>0</v>
      </c>
      <c r="R50" s="113">
        <v>0</v>
      </c>
      <c r="S50" s="113">
        <f t="shared" si="17"/>
        <v>0</v>
      </c>
      <c r="T50" s="113">
        <f t="shared" si="17"/>
        <v>4</v>
      </c>
      <c r="U50" s="113">
        <f t="shared" si="18"/>
        <v>4</v>
      </c>
    </row>
    <row r="51" spans="1:21" ht="15.75" x14ac:dyDescent="0.25">
      <c r="A51" s="236"/>
      <c r="B51" s="30" t="s">
        <v>109</v>
      </c>
      <c r="C51" s="113">
        <v>0</v>
      </c>
      <c r="D51" s="113">
        <v>0</v>
      </c>
      <c r="E51" s="113">
        <v>0</v>
      </c>
      <c r="F51" s="113">
        <v>0</v>
      </c>
      <c r="G51" s="113">
        <v>0</v>
      </c>
      <c r="H51" s="113">
        <v>0</v>
      </c>
      <c r="I51" s="113">
        <v>0</v>
      </c>
      <c r="J51" s="113">
        <v>0</v>
      </c>
      <c r="K51" s="113">
        <v>0</v>
      </c>
      <c r="L51" s="113">
        <v>0</v>
      </c>
      <c r="M51" s="113">
        <v>0</v>
      </c>
      <c r="N51" s="113">
        <v>7</v>
      </c>
      <c r="O51" s="113">
        <v>0</v>
      </c>
      <c r="P51" s="113">
        <v>9</v>
      </c>
      <c r="Q51" s="113">
        <v>0</v>
      </c>
      <c r="R51" s="113">
        <v>0</v>
      </c>
      <c r="S51" s="113">
        <f t="shared" si="17"/>
        <v>0</v>
      </c>
      <c r="T51" s="113">
        <f t="shared" si="17"/>
        <v>16</v>
      </c>
      <c r="U51" s="113">
        <f t="shared" si="18"/>
        <v>16</v>
      </c>
    </row>
    <row r="52" spans="1:21" ht="15.75" x14ac:dyDescent="0.25">
      <c r="A52" s="236"/>
      <c r="B52" s="30" t="s">
        <v>110</v>
      </c>
      <c r="C52" s="113">
        <v>0</v>
      </c>
      <c r="D52" s="113">
        <v>0</v>
      </c>
      <c r="E52" s="113">
        <v>0</v>
      </c>
      <c r="F52" s="113">
        <v>2</v>
      </c>
      <c r="G52" s="113">
        <v>0</v>
      </c>
      <c r="H52" s="113">
        <v>3</v>
      </c>
      <c r="I52" s="113">
        <v>0</v>
      </c>
      <c r="J52" s="113">
        <v>5</v>
      </c>
      <c r="K52" s="113">
        <v>0</v>
      </c>
      <c r="L52" s="113">
        <v>0</v>
      </c>
      <c r="M52" s="113">
        <v>0</v>
      </c>
      <c r="N52" s="113">
        <v>2</v>
      </c>
      <c r="O52" s="113">
        <v>0</v>
      </c>
      <c r="P52" s="113">
        <v>2</v>
      </c>
      <c r="Q52" s="113">
        <v>0</v>
      </c>
      <c r="R52" s="113">
        <v>0</v>
      </c>
      <c r="S52" s="113">
        <f t="shared" si="17"/>
        <v>0</v>
      </c>
      <c r="T52" s="113">
        <f t="shared" si="17"/>
        <v>14</v>
      </c>
      <c r="U52" s="113">
        <f t="shared" si="18"/>
        <v>14</v>
      </c>
    </row>
    <row r="53" spans="1:21" ht="15.75" x14ac:dyDescent="0.25">
      <c r="A53" s="236"/>
      <c r="B53" s="114" t="s">
        <v>111</v>
      </c>
      <c r="C53" s="113">
        <v>0</v>
      </c>
      <c r="D53" s="113">
        <v>0</v>
      </c>
      <c r="E53" s="113">
        <v>0</v>
      </c>
      <c r="F53" s="113">
        <v>0</v>
      </c>
      <c r="G53" s="113">
        <v>0</v>
      </c>
      <c r="H53" s="113">
        <v>0</v>
      </c>
      <c r="I53" s="113">
        <v>0</v>
      </c>
      <c r="J53" s="113">
        <v>0</v>
      </c>
      <c r="K53" s="113">
        <v>0</v>
      </c>
      <c r="L53" s="113">
        <v>0</v>
      </c>
      <c r="M53" s="113">
        <v>0</v>
      </c>
      <c r="N53" s="113">
        <v>0</v>
      </c>
      <c r="O53" s="113">
        <v>0</v>
      </c>
      <c r="P53" s="113">
        <v>0</v>
      </c>
      <c r="Q53" s="113">
        <v>0</v>
      </c>
      <c r="R53" s="113">
        <v>0</v>
      </c>
      <c r="S53" s="113">
        <f t="shared" si="17"/>
        <v>0</v>
      </c>
      <c r="T53" s="113">
        <f t="shared" si="17"/>
        <v>0</v>
      </c>
      <c r="U53" s="113">
        <f t="shared" si="18"/>
        <v>0</v>
      </c>
    </row>
    <row r="54" spans="1:21" ht="15.75" x14ac:dyDescent="0.25">
      <c r="A54" s="236"/>
      <c r="B54" s="30" t="s">
        <v>58</v>
      </c>
      <c r="C54" s="113">
        <v>0</v>
      </c>
      <c r="D54" s="113">
        <v>1</v>
      </c>
      <c r="E54" s="113">
        <v>5</v>
      </c>
      <c r="F54" s="113">
        <v>5</v>
      </c>
      <c r="G54" s="113">
        <v>0</v>
      </c>
      <c r="H54" s="113">
        <v>1</v>
      </c>
      <c r="I54" s="113">
        <v>0</v>
      </c>
      <c r="J54" s="113">
        <v>0</v>
      </c>
      <c r="K54" s="113">
        <v>0</v>
      </c>
      <c r="L54" s="113">
        <v>0</v>
      </c>
      <c r="M54" s="113">
        <v>0</v>
      </c>
      <c r="N54" s="113">
        <v>0</v>
      </c>
      <c r="O54" s="113">
        <v>0</v>
      </c>
      <c r="P54" s="113">
        <v>1</v>
      </c>
      <c r="Q54" s="113">
        <v>0</v>
      </c>
      <c r="R54" s="113">
        <v>0</v>
      </c>
      <c r="S54" s="113">
        <f t="shared" si="17"/>
        <v>5</v>
      </c>
      <c r="T54" s="113">
        <f t="shared" si="17"/>
        <v>8</v>
      </c>
      <c r="U54" s="113">
        <f t="shared" si="18"/>
        <v>13</v>
      </c>
    </row>
    <row r="55" spans="1:21" ht="16.5" thickBot="1" x14ac:dyDescent="0.3">
      <c r="A55" s="272"/>
      <c r="B55" s="32" t="s">
        <v>4</v>
      </c>
      <c r="C55" s="116">
        <f t="shared" ref="C55:U55" si="19">SUM(C49:C54)</f>
        <v>0</v>
      </c>
      <c r="D55" s="116">
        <f t="shared" si="19"/>
        <v>1</v>
      </c>
      <c r="E55" s="116">
        <f t="shared" si="19"/>
        <v>5</v>
      </c>
      <c r="F55" s="116">
        <f t="shared" si="19"/>
        <v>7</v>
      </c>
      <c r="G55" s="116">
        <f t="shared" si="19"/>
        <v>0</v>
      </c>
      <c r="H55" s="116">
        <f t="shared" si="19"/>
        <v>4</v>
      </c>
      <c r="I55" s="116">
        <f t="shared" si="19"/>
        <v>0</v>
      </c>
      <c r="J55" s="116">
        <f t="shared" si="19"/>
        <v>5</v>
      </c>
      <c r="K55" s="116">
        <f t="shared" si="19"/>
        <v>0</v>
      </c>
      <c r="L55" s="116">
        <f t="shared" si="19"/>
        <v>0</v>
      </c>
      <c r="M55" s="116">
        <f t="shared" si="19"/>
        <v>0</v>
      </c>
      <c r="N55" s="116">
        <f t="shared" si="19"/>
        <v>13</v>
      </c>
      <c r="O55" s="116">
        <f t="shared" si="19"/>
        <v>0</v>
      </c>
      <c r="P55" s="116">
        <f t="shared" si="19"/>
        <v>16</v>
      </c>
      <c r="Q55" s="116">
        <f t="shared" si="19"/>
        <v>0</v>
      </c>
      <c r="R55" s="116">
        <f t="shared" si="19"/>
        <v>0</v>
      </c>
      <c r="S55" s="116">
        <f t="shared" si="19"/>
        <v>5</v>
      </c>
      <c r="T55" s="116">
        <f t="shared" si="19"/>
        <v>46</v>
      </c>
      <c r="U55" s="116">
        <f t="shared" si="19"/>
        <v>51</v>
      </c>
    </row>
    <row r="56" spans="1:21" ht="16.5" thickTop="1" x14ac:dyDescent="0.25">
      <c r="A56" s="202" t="s">
        <v>4</v>
      </c>
      <c r="B56" s="18" t="s">
        <v>107</v>
      </c>
      <c r="C56" s="110">
        <f t="shared" ref="C56:U56" si="20">SUM(C49,C42,C35,C20,C13,C6)</f>
        <v>0</v>
      </c>
      <c r="D56" s="110">
        <f t="shared" si="20"/>
        <v>5</v>
      </c>
      <c r="E56" s="110">
        <f t="shared" si="20"/>
        <v>0</v>
      </c>
      <c r="F56" s="110">
        <f t="shared" si="20"/>
        <v>6.0000000000000009</v>
      </c>
      <c r="G56" s="110">
        <f t="shared" si="20"/>
        <v>0</v>
      </c>
      <c r="H56" s="110">
        <f t="shared" si="20"/>
        <v>16</v>
      </c>
      <c r="I56" s="110">
        <f t="shared" si="20"/>
        <v>2</v>
      </c>
      <c r="J56" s="110">
        <f t="shared" si="20"/>
        <v>53.000000000000014</v>
      </c>
      <c r="K56" s="110">
        <f t="shared" si="20"/>
        <v>0</v>
      </c>
      <c r="L56" s="110">
        <f t="shared" si="20"/>
        <v>16.000000000000007</v>
      </c>
      <c r="M56" s="110">
        <f t="shared" si="20"/>
        <v>0</v>
      </c>
      <c r="N56" s="110">
        <f t="shared" si="20"/>
        <v>161</v>
      </c>
      <c r="O56" s="110">
        <f t="shared" si="20"/>
        <v>4</v>
      </c>
      <c r="P56" s="110">
        <f t="shared" si="20"/>
        <v>216.00000000000006</v>
      </c>
      <c r="Q56" s="110">
        <f t="shared" si="20"/>
        <v>1.0000000000000004</v>
      </c>
      <c r="R56" s="110">
        <f t="shared" si="20"/>
        <v>8</v>
      </c>
      <c r="S56" s="110">
        <f>SUM(S49,S42,S35,S20,S13,S6)</f>
        <v>7.0000000000000009</v>
      </c>
      <c r="T56" s="110">
        <f t="shared" si="20"/>
        <v>481.00000000000006</v>
      </c>
      <c r="U56" s="110">
        <f t="shared" si="20"/>
        <v>488.00000000000006</v>
      </c>
    </row>
    <row r="57" spans="1:21" ht="15.75" x14ac:dyDescent="0.25">
      <c r="A57" s="202"/>
      <c r="B57" s="30" t="s">
        <v>108</v>
      </c>
      <c r="C57" s="113">
        <f t="shared" ref="C57:R57" si="21">SUM(C50,C43,C36,C21,C14,C7)</f>
        <v>0</v>
      </c>
      <c r="D57" s="113">
        <f t="shared" si="21"/>
        <v>3.0000000000000009</v>
      </c>
      <c r="E57" s="113">
        <f t="shared" si="21"/>
        <v>0</v>
      </c>
      <c r="F57" s="113">
        <f t="shared" si="21"/>
        <v>5.0000000000000036</v>
      </c>
      <c r="G57" s="113">
        <f t="shared" si="21"/>
        <v>0</v>
      </c>
      <c r="H57" s="113">
        <f t="shared" si="21"/>
        <v>14</v>
      </c>
      <c r="I57" s="113">
        <f t="shared" si="21"/>
        <v>0</v>
      </c>
      <c r="J57" s="113">
        <f t="shared" si="21"/>
        <v>68.000000000000028</v>
      </c>
      <c r="K57" s="113">
        <f t="shared" si="21"/>
        <v>0</v>
      </c>
      <c r="L57" s="113">
        <f t="shared" si="21"/>
        <v>27.000000000000018</v>
      </c>
      <c r="M57" s="113">
        <f t="shared" si="21"/>
        <v>0</v>
      </c>
      <c r="N57" s="113">
        <f t="shared" si="21"/>
        <v>127</v>
      </c>
      <c r="O57" s="113">
        <f t="shared" si="21"/>
        <v>3.0000000000000009</v>
      </c>
      <c r="P57" s="113">
        <f t="shared" si="21"/>
        <v>133.00000000000003</v>
      </c>
      <c r="Q57" s="113">
        <f t="shared" si="21"/>
        <v>0</v>
      </c>
      <c r="R57" s="113">
        <f t="shared" si="21"/>
        <v>1.0000000000000002</v>
      </c>
      <c r="S57" s="113">
        <f t="shared" ref="S57:T60" si="22">SUM(Q57,O57,M57,K57,I57,G57,E57,C57)</f>
        <v>3.0000000000000009</v>
      </c>
      <c r="T57" s="113">
        <f t="shared" si="22"/>
        <v>378</v>
      </c>
      <c r="U57" s="113">
        <f>SUM(S57:T57)</f>
        <v>381</v>
      </c>
    </row>
    <row r="58" spans="1:21" ht="15.75" x14ac:dyDescent="0.25">
      <c r="A58" s="202"/>
      <c r="B58" s="30" t="s">
        <v>109</v>
      </c>
      <c r="C58" s="113">
        <f t="shared" ref="C58:R58" si="23">SUM(C51,C44,C37,C22,C15,C8)</f>
        <v>0</v>
      </c>
      <c r="D58" s="113">
        <f t="shared" si="23"/>
        <v>2</v>
      </c>
      <c r="E58" s="113">
        <f t="shared" si="23"/>
        <v>0</v>
      </c>
      <c r="F58" s="113">
        <f t="shared" si="23"/>
        <v>14</v>
      </c>
      <c r="G58" s="113">
        <f t="shared" si="23"/>
        <v>0</v>
      </c>
      <c r="H58" s="113">
        <f t="shared" si="23"/>
        <v>46.000000000000014</v>
      </c>
      <c r="I58" s="113">
        <f t="shared" si="23"/>
        <v>0</v>
      </c>
      <c r="J58" s="113">
        <f t="shared" si="23"/>
        <v>131.00000000000009</v>
      </c>
      <c r="K58" s="113">
        <f t="shared" si="23"/>
        <v>0</v>
      </c>
      <c r="L58" s="113">
        <f t="shared" si="23"/>
        <v>120</v>
      </c>
      <c r="M58" s="113">
        <f t="shared" si="23"/>
        <v>0</v>
      </c>
      <c r="N58" s="113">
        <f t="shared" si="23"/>
        <v>262.00000000000006</v>
      </c>
      <c r="O58" s="113">
        <f t="shared" si="23"/>
        <v>0</v>
      </c>
      <c r="P58" s="113">
        <f t="shared" si="23"/>
        <v>329.00000000000017</v>
      </c>
      <c r="Q58" s="113">
        <f t="shared" si="23"/>
        <v>0</v>
      </c>
      <c r="R58" s="113">
        <f t="shared" si="23"/>
        <v>4</v>
      </c>
      <c r="S58" s="113">
        <f t="shared" si="22"/>
        <v>0</v>
      </c>
      <c r="T58" s="113">
        <f t="shared" si="22"/>
        <v>908.00000000000034</v>
      </c>
      <c r="U58" s="113">
        <f>SUM(S58:T58)</f>
        <v>908.00000000000034</v>
      </c>
    </row>
    <row r="59" spans="1:21" ht="15.75" x14ac:dyDescent="0.25">
      <c r="A59" s="202"/>
      <c r="B59" s="30" t="s">
        <v>110</v>
      </c>
      <c r="C59" s="113">
        <f t="shared" ref="C59:R59" si="24">SUM(C52,C45,C38,C23,C16,C9)</f>
        <v>0</v>
      </c>
      <c r="D59" s="113">
        <f t="shared" si="24"/>
        <v>100</v>
      </c>
      <c r="E59" s="113">
        <f t="shared" si="24"/>
        <v>0</v>
      </c>
      <c r="F59" s="113">
        <f t="shared" si="24"/>
        <v>262</v>
      </c>
      <c r="G59" s="113">
        <f t="shared" si="24"/>
        <v>3</v>
      </c>
      <c r="H59" s="113">
        <f t="shared" si="24"/>
        <v>422.00000000000006</v>
      </c>
      <c r="I59" s="113">
        <f t="shared" si="24"/>
        <v>0</v>
      </c>
      <c r="J59" s="113">
        <f t="shared" si="24"/>
        <v>339.99999999999972</v>
      </c>
      <c r="K59" s="113">
        <f t="shared" si="24"/>
        <v>1</v>
      </c>
      <c r="L59" s="113">
        <f t="shared" si="24"/>
        <v>36.000000000000007</v>
      </c>
      <c r="M59" s="113">
        <f t="shared" si="24"/>
        <v>4</v>
      </c>
      <c r="N59" s="113">
        <f t="shared" si="24"/>
        <v>146</v>
      </c>
      <c r="O59" s="113">
        <f t="shared" si="24"/>
        <v>0</v>
      </c>
      <c r="P59" s="113">
        <f t="shared" si="24"/>
        <v>109.00000000000003</v>
      </c>
      <c r="Q59" s="113">
        <f t="shared" si="24"/>
        <v>0</v>
      </c>
      <c r="R59" s="113">
        <f t="shared" si="24"/>
        <v>1</v>
      </c>
      <c r="S59" s="113">
        <f t="shared" si="22"/>
        <v>8</v>
      </c>
      <c r="T59" s="113">
        <f t="shared" si="22"/>
        <v>1415.9999999999998</v>
      </c>
      <c r="U59" s="113">
        <f>SUM(S59:T59)</f>
        <v>1423.9999999999998</v>
      </c>
    </row>
    <row r="60" spans="1:21" ht="15.75" x14ac:dyDescent="0.25">
      <c r="A60" s="202"/>
      <c r="B60" s="114" t="s">
        <v>111</v>
      </c>
      <c r="C60" s="113">
        <f t="shared" ref="C60:R60" si="25">SUM(C53,C46,C39,C24,C17,C10)</f>
        <v>0</v>
      </c>
      <c r="D60" s="113">
        <f t="shared" si="25"/>
        <v>2</v>
      </c>
      <c r="E60" s="113">
        <f t="shared" si="25"/>
        <v>0</v>
      </c>
      <c r="F60" s="113">
        <f t="shared" si="25"/>
        <v>4.0000000000000018</v>
      </c>
      <c r="G60" s="113">
        <f t="shared" si="25"/>
        <v>0</v>
      </c>
      <c r="H60" s="113">
        <f t="shared" si="25"/>
        <v>31.000000000000014</v>
      </c>
      <c r="I60" s="113">
        <f t="shared" si="25"/>
        <v>0</v>
      </c>
      <c r="J60" s="113">
        <f t="shared" si="25"/>
        <v>25.000000000000007</v>
      </c>
      <c r="K60" s="113">
        <f t="shared" si="25"/>
        <v>0</v>
      </c>
      <c r="L60" s="113">
        <f t="shared" si="25"/>
        <v>5.0000000000000044</v>
      </c>
      <c r="M60" s="113">
        <f t="shared" si="25"/>
        <v>0</v>
      </c>
      <c r="N60" s="113">
        <f t="shared" si="25"/>
        <v>12</v>
      </c>
      <c r="O60" s="113">
        <f t="shared" si="25"/>
        <v>0</v>
      </c>
      <c r="P60" s="113">
        <f t="shared" si="25"/>
        <v>16</v>
      </c>
      <c r="Q60" s="113">
        <f t="shared" si="25"/>
        <v>0</v>
      </c>
      <c r="R60" s="113">
        <f t="shared" si="25"/>
        <v>0</v>
      </c>
      <c r="S60" s="113">
        <f t="shared" si="22"/>
        <v>0</v>
      </c>
      <c r="T60" s="113">
        <f>SUM(R60,P60,N60,L60,J60,H60,F60,D60)</f>
        <v>95.000000000000028</v>
      </c>
      <c r="U60" s="113">
        <f>SUM(S60:T60)</f>
        <v>95.000000000000028</v>
      </c>
    </row>
    <row r="61" spans="1:21" ht="15.75" x14ac:dyDescent="0.25">
      <c r="A61" s="202"/>
      <c r="B61" s="30" t="s">
        <v>58</v>
      </c>
      <c r="C61" s="113">
        <f t="shared" ref="C61:R61" si="26">SUM(C54,C47,C40,C25,C18,C11)</f>
        <v>15</v>
      </c>
      <c r="D61" s="113">
        <f t="shared" si="26"/>
        <v>61.000000000000014</v>
      </c>
      <c r="E61" s="113">
        <f t="shared" si="26"/>
        <v>33</v>
      </c>
      <c r="F61" s="113">
        <f t="shared" si="26"/>
        <v>81</v>
      </c>
      <c r="G61" s="113">
        <f t="shared" si="26"/>
        <v>9</v>
      </c>
      <c r="H61" s="113">
        <f t="shared" si="26"/>
        <v>35</v>
      </c>
      <c r="I61" s="113">
        <f t="shared" si="26"/>
        <v>5.0000000000000009</v>
      </c>
      <c r="J61" s="113">
        <f t="shared" si="26"/>
        <v>30</v>
      </c>
      <c r="K61" s="113">
        <f t="shared" si="26"/>
        <v>8.0000000000000018</v>
      </c>
      <c r="L61" s="113">
        <f t="shared" si="26"/>
        <v>6</v>
      </c>
      <c r="M61" s="113">
        <f t="shared" si="26"/>
        <v>5.0000000000000009</v>
      </c>
      <c r="N61" s="113">
        <f t="shared" si="26"/>
        <v>24</v>
      </c>
      <c r="O61" s="113">
        <f t="shared" si="26"/>
        <v>2</v>
      </c>
      <c r="P61" s="113">
        <f t="shared" si="26"/>
        <v>32.000000000000007</v>
      </c>
      <c r="Q61" s="113">
        <f t="shared" si="26"/>
        <v>0</v>
      </c>
      <c r="R61" s="113">
        <f t="shared" si="26"/>
        <v>3.0000000000000009</v>
      </c>
      <c r="S61" s="113">
        <f>SUM(S54,S47,S40,S25,S18,S11)</f>
        <v>77</v>
      </c>
      <c r="T61" s="113">
        <f>SUM(R61,P61,N61,L61,J61,H61,F61,D61)</f>
        <v>272</v>
      </c>
      <c r="U61" s="113">
        <f>SUM(S61:T61)</f>
        <v>349</v>
      </c>
    </row>
    <row r="62" spans="1:21" ht="16.5" thickBot="1" x14ac:dyDescent="0.3">
      <c r="A62" s="271"/>
      <c r="B62" s="28" t="s">
        <v>4</v>
      </c>
      <c r="C62" s="111">
        <f t="shared" ref="C62:U62" si="27">SUM(C56:C61)</f>
        <v>15</v>
      </c>
      <c r="D62" s="111">
        <f t="shared" si="27"/>
        <v>173</v>
      </c>
      <c r="E62" s="111">
        <f t="shared" si="27"/>
        <v>33</v>
      </c>
      <c r="F62" s="111">
        <f t="shared" si="27"/>
        <v>372</v>
      </c>
      <c r="G62" s="111">
        <f t="shared" si="27"/>
        <v>12</v>
      </c>
      <c r="H62" s="111">
        <f t="shared" si="27"/>
        <v>564.00000000000011</v>
      </c>
      <c r="I62" s="111">
        <f t="shared" si="27"/>
        <v>7.0000000000000009</v>
      </c>
      <c r="J62" s="111">
        <f t="shared" si="27"/>
        <v>646.99999999999977</v>
      </c>
      <c r="K62" s="111">
        <f t="shared" si="27"/>
        <v>9.0000000000000018</v>
      </c>
      <c r="L62" s="111">
        <f t="shared" si="27"/>
        <v>210.00000000000003</v>
      </c>
      <c r="M62" s="111">
        <f t="shared" si="27"/>
        <v>9</v>
      </c>
      <c r="N62" s="111">
        <f t="shared" si="27"/>
        <v>732</v>
      </c>
      <c r="O62" s="111">
        <f t="shared" si="27"/>
        <v>9</v>
      </c>
      <c r="P62" s="111">
        <f t="shared" si="27"/>
        <v>835.00000000000023</v>
      </c>
      <c r="Q62" s="111">
        <f t="shared" si="27"/>
        <v>1.0000000000000004</v>
      </c>
      <c r="R62" s="111">
        <f t="shared" si="27"/>
        <v>17</v>
      </c>
      <c r="S62" s="111">
        <f t="shared" si="27"/>
        <v>95</v>
      </c>
      <c r="T62" s="111">
        <f t="shared" si="27"/>
        <v>3550</v>
      </c>
      <c r="U62" s="111">
        <f t="shared" si="27"/>
        <v>3645</v>
      </c>
    </row>
    <row r="63" spans="1:21" ht="15.75" thickTop="1" x14ac:dyDescent="0.25"/>
  </sheetData>
  <mergeCells count="33">
    <mergeCell ref="A1:U1"/>
    <mergeCell ref="A2:U2"/>
    <mergeCell ref="B33:B34"/>
    <mergeCell ref="C33:D33"/>
    <mergeCell ref="E33:F33"/>
    <mergeCell ref="G4:H4"/>
    <mergeCell ref="I4:J4"/>
    <mergeCell ref="M4:N4"/>
    <mergeCell ref="O4:P4"/>
    <mergeCell ref="Q4:R4"/>
    <mergeCell ref="S4:U4"/>
    <mergeCell ref="A32:U32"/>
    <mergeCell ref="O33:P33"/>
    <mergeCell ref="A13:A19"/>
    <mergeCell ref="A3:U3"/>
    <mergeCell ref="A4:A5"/>
    <mergeCell ref="S33:U33"/>
    <mergeCell ref="Q33:R33"/>
    <mergeCell ref="A42:A48"/>
    <mergeCell ref="A33:A34"/>
    <mergeCell ref="M33:N33"/>
    <mergeCell ref="A35:A41"/>
    <mergeCell ref="K33:L33"/>
    <mergeCell ref="C4:D4"/>
    <mergeCell ref="K4:L4"/>
    <mergeCell ref="A56:A62"/>
    <mergeCell ref="G33:H33"/>
    <mergeCell ref="I33:J33"/>
    <mergeCell ref="A49:A55"/>
    <mergeCell ref="A20:A26"/>
    <mergeCell ref="E4:F4"/>
    <mergeCell ref="A6:A12"/>
    <mergeCell ref="B4:B5"/>
  </mergeCells>
  <printOptions horizontalCentered="1"/>
  <pageMargins left="1" right="1" top="1.5" bottom="1" header="1.5" footer="1"/>
  <pageSetup paperSize="9" scale="80" firstPageNumber="37" orientation="landscape" useFirstPageNumber="1" horizontalDpi="300" verticalDpi="300" r:id="rId1"/>
  <headerFooter>
    <oddFooter>&amp;C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U157"/>
  <sheetViews>
    <sheetView rightToLeft="1" view="pageBreakPreview" topLeftCell="A91" zoomScaleSheetLayoutView="100" workbookViewId="0">
      <selection activeCell="P28" sqref="P28"/>
    </sheetView>
  </sheetViews>
  <sheetFormatPr defaultRowHeight="15" x14ac:dyDescent="0.25"/>
  <cols>
    <col min="1" max="1" width="7.85546875" customWidth="1"/>
    <col min="2" max="2" width="11" customWidth="1"/>
    <col min="3" max="5" width="5.85546875" customWidth="1"/>
    <col min="6" max="6" width="6.7109375" customWidth="1"/>
    <col min="7" max="7" width="5.85546875" customWidth="1"/>
    <col min="8" max="8" width="6.5703125" customWidth="1"/>
    <col min="9" max="9" width="5.85546875" customWidth="1"/>
    <col min="10" max="10" width="6.42578125" customWidth="1"/>
    <col min="11" max="11" width="5.85546875" customWidth="1"/>
    <col min="12" max="12" width="6.42578125" customWidth="1"/>
    <col min="13" max="13" width="5.85546875" customWidth="1"/>
    <col min="14" max="14" width="6.42578125" customWidth="1"/>
    <col min="15" max="15" width="5.85546875" customWidth="1"/>
    <col min="16" max="16" width="6.42578125" customWidth="1"/>
    <col min="17" max="18" width="5.85546875" customWidth="1"/>
    <col min="19" max="19" width="6.5703125" customWidth="1"/>
    <col min="20" max="20" width="7.85546875" customWidth="1"/>
    <col min="21" max="21" width="8.140625" customWidth="1"/>
  </cols>
  <sheetData>
    <row r="1" spans="1:21" ht="19.5" customHeight="1" x14ac:dyDescent="0.25">
      <c r="A1" s="273"/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</row>
    <row r="2" spans="1:21" ht="18" customHeight="1" x14ac:dyDescent="0.25">
      <c r="A2" s="273" t="s">
        <v>191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</row>
    <row r="3" spans="1:21" ht="20.25" customHeight="1" thickBot="1" x14ac:dyDescent="0.3">
      <c r="A3" s="274" t="s">
        <v>226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</row>
    <row r="4" spans="1:21" ht="22.5" customHeight="1" thickTop="1" x14ac:dyDescent="0.25">
      <c r="A4" s="201" t="s">
        <v>9</v>
      </c>
      <c r="B4" s="201" t="s">
        <v>100</v>
      </c>
      <c r="C4" s="263" t="s">
        <v>101</v>
      </c>
      <c r="D4" s="263"/>
      <c r="E4" s="263" t="s">
        <v>102</v>
      </c>
      <c r="F4" s="263"/>
      <c r="G4" s="263" t="s">
        <v>103</v>
      </c>
      <c r="H4" s="263"/>
      <c r="I4" s="263" t="s">
        <v>104</v>
      </c>
      <c r="J4" s="263"/>
      <c r="K4" s="263" t="s">
        <v>154</v>
      </c>
      <c r="L4" s="263"/>
      <c r="M4" s="263" t="s">
        <v>105</v>
      </c>
      <c r="N4" s="263"/>
      <c r="O4" s="263" t="s">
        <v>106</v>
      </c>
      <c r="P4" s="263"/>
      <c r="Q4" s="263" t="s">
        <v>152</v>
      </c>
      <c r="R4" s="263"/>
      <c r="S4" s="263" t="s">
        <v>4</v>
      </c>
      <c r="T4" s="263"/>
      <c r="U4" s="263"/>
    </row>
    <row r="5" spans="1:21" ht="21.75" customHeight="1" thickBot="1" x14ac:dyDescent="0.3">
      <c r="A5" s="202"/>
      <c r="B5" s="202"/>
      <c r="C5" s="19" t="s">
        <v>66</v>
      </c>
      <c r="D5" s="19" t="s">
        <v>67</v>
      </c>
      <c r="E5" s="19" t="s">
        <v>66</v>
      </c>
      <c r="F5" s="19" t="s">
        <v>67</v>
      </c>
      <c r="G5" s="19" t="s">
        <v>66</v>
      </c>
      <c r="H5" s="19" t="s">
        <v>67</v>
      </c>
      <c r="I5" s="19" t="s">
        <v>66</v>
      </c>
      <c r="J5" s="19" t="s">
        <v>67</v>
      </c>
      <c r="K5" s="19" t="s">
        <v>66</v>
      </c>
      <c r="L5" s="19" t="s">
        <v>67</v>
      </c>
      <c r="M5" s="19" t="s">
        <v>66</v>
      </c>
      <c r="N5" s="19" t="s">
        <v>67</v>
      </c>
      <c r="O5" s="19" t="s">
        <v>66</v>
      </c>
      <c r="P5" s="19" t="s">
        <v>67</v>
      </c>
      <c r="Q5" s="19" t="s">
        <v>66</v>
      </c>
      <c r="R5" s="19" t="s">
        <v>67</v>
      </c>
      <c r="S5" s="19" t="s">
        <v>66</v>
      </c>
      <c r="T5" s="19" t="s">
        <v>67</v>
      </c>
      <c r="U5" s="19" t="s">
        <v>28</v>
      </c>
    </row>
    <row r="6" spans="1:21" ht="17.100000000000001" customHeight="1" thickTop="1" x14ac:dyDescent="0.25">
      <c r="A6" s="233" t="s">
        <v>10</v>
      </c>
      <c r="B6" s="29" t="s">
        <v>107</v>
      </c>
      <c r="C6" s="112" t="s">
        <v>148</v>
      </c>
      <c r="D6" s="112" t="s">
        <v>148</v>
      </c>
      <c r="E6" s="112" t="s">
        <v>148</v>
      </c>
      <c r="F6" s="112" t="s">
        <v>148</v>
      </c>
      <c r="G6" s="112" t="s">
        <v>148</v>
      </c>
      <c r="H6" s="112" t="s">
        <v>148</v>
      </c>
      <c r="I6" s="112" t="s">
        <v>148</v>
      </c>
      <c r="J6" s="112" t="s">
        <v>148</v>
      </c>
      <c r="K6" s="112" t="s">
        <v>148</v>
      </c>
      <c r="L6" s="112" t="s">
        <v>148</v>
      </c>
      <c r="M6" s="112" t="s">
        <v>148</v>
      </c>
      <c r="N6" s="112" t="s">
        <v>148</v>
      </c>
      <c r="O6" s="112" t="s">
        <v>148</v>
      </c>
      <c r="P6" s="112" t="s">
        <v>148</v>
      </c>
      <c r="Q6" s="112" t="s">
        <v>148</v>
      </c>
      <c r="R6" s="112" t="s">
        <v>148</v>
      </c>
      <c r="S6" s="112" t="s">
        <v>148</v>
      </c>
      <c r="T6" s="112" t="s">
        <v>148</v>
      </c>
      <c r="U6" s="112" t="s">
        <v>148</v>
      </c>
    </row>
    <row r="7" spans="1:21" ht="17.100000000000001" customHeight="1" x14ac:dyDescent="0.25">
      <c r="A7" s="231"/>
      <c r="B7" s="30" t="s">
        <v>108</v>
      </c>
      <c r="C7" s="113" t="s">
        <v>148</v>
      </c>
      <c r="D7" s="113" t="s">
        <v>148</v>
      </c>
      <c r="E7" s="113" t="s">
        <v>148</v>
      </c>
      <c r="F7" s="113" t="s">
        <v>148</v>
      </c>
      <c r="G7" s="113" t="s">
        <v>148</v>
      </c>
      <c r="H7" s="113" t="s">
        <v>148</v>
      </c>
      <c r="I7" s="113" t="s">
        <v>148</v>
      </c>
      <c r="J7" s="113" t="s">
        <v>148</v>
      </c>
      <c r="K7" s="113" t="s">
        <v>148</v>
      </c>
      <c r="L7" s="113" t="s">
        <v>148</v>
      </c>
      <c r="M7" s="113" t="s">
        <v>148</v>
      </c>
      <c r="N7" s="113" t="s">
        <v>148</v>
      </c>
      <c r="O7" s="113" t="s">
        <v>148</v>
      </c>
      <c r="P7" s="113" t="s">
        <v>148</v>
      </c>
      <c r="Q7" s="113" t="s">
        <v>148</v>
      </c>
      <c r="R7" s="113" t="s">
        <v>148</v>
      </c>
      <c r="S7" s="113" t="s">
        <v>148</v>
      </c>
      <c r="T7" s="113" t="s">
        <v>148</v>
      </c>
      <c r="U7" s="113" t="s">
        <v>148</v>
      </c>
    </row>
    <row r="8" spans="1:21" ht="17.100000000000001" customHeight="1" x14ac:dyDescent="0.25">
      <c r="A8" s="231"/>
      <c r="B8" s="30" t="s">
        <v>109</v>
      </c>
      <c r="C8" s="113" t="s">
        <v>148</v>
      </c>
      <c r="D8" s="113" t="s">
        <v>148</v>
      </c>
      <c r="E8" s="113" t="s">
        <v>148</v>
      </c>
      <c r="F8" s="113" t="s">
        <v>148</v>
      </c>
      <c r="G8" s="113" t="s">
        <v>148</v>
      </c>
      <c r="H8" s="113" t="s">
        <v>148</v>
      </c>
      <c r="I8" s="113" t="s">
        <v>148</v>
      </c>
      <c r="J8" s="113" t="s">
        <v>148</v>
      </c>
      <c r="K8" s="113" t="s">
        <v>148</v>
      </c>
      <c r="L8" s="113" t="s">
        <v>148</v>
      </c>
      <c r="M8" s="113" t="s">
        <v>148</v>
      </c>
      <c r="N8" s="113" t="s">
        <v>148</v>
      </c>
      <c r="O8" s="113" t="s">
        <v>148</v>
      </c>
      <c r="P8" s="113" t="s">
        <v>148</v>
      </c>
      <c r="Q8" s="113" t="s">
        <v>148</v>
      </c>
      <c r="R8" s="113" t="s">
        <v>148</v>
      </c>
      <c r="S8" s="113" t="s">
        <v>148</v>
      </c>
      <c r="T8" s="113" t="s">
        <v>148</v>
      </c>
      <c r="U8" s="113" t="s">
        <v>148</v>
      </c>
    </row>
    <row r="9" spans="1:21" ht="17.100000000000001" customHeight="1" x14ac:dyDescent="0.25">
      <c r="A9" s="231"/>
      <c r="B9" s="30" t="s">
        <v>110</v>
      </c>
      <c r="C9" s="113" t="s">
        <v>148</v>
      </c>
      <c r="D9" s="113" t="s">
        <v>148</v>
      </c>
      <c r="E9" s="113" t="s">
        <v>148</v>
      </c>
      <c r="F9" s="113" t="s">
        <v>148</v>
      </c>
      <c r="G9" s="113" t="s">
        <v>148</v>
      </c>
      <c r="H9" s="113" t="s">
        <v>148</v>
      </c>
      <c r="I9" s="113" t="s">
        <v>148</v>
      </c>
      <c r="J9" s="113" t="s">
        <v>148</v>
      </c>
      <c r="K9" s="113" t="s">
        <v>148</v>
      </c>
      <c r="L9" s="113" t="s">
        <v>148</v>
      </c>
      <c r="M9" s="113" t="s">
        <v>148</v>
      </c>
      <c r="N9" s="113" t="s">
        <v>148</v>
      </c>
      <c r="O9" s="113" t="s">
        <v>148</v>
      </c>
      <c r="P9" s="113" t="s">
        <v>148</v>
      </c>
      <c r="Q9" s="113" t="s">
        <v>148</v>
      </c>
      <c r="R9" s="113" t="s">
        <v>148</v>
      </c>
      <c r="S9" s="113" t="s">
        <v>148</v>
      </c>
      <c r="T9" s="113" t="s">
        <v>148</v>
      </c>
      <c r="U9" s="113" t="s">
        <v>148</v>
      </c>
    </row>
    <row r="10" spans="1:21" ht="17.100000000000001" customHeight="1" x14ac:dyDescent="0.25">
      <c r="A10" s="231"/>
      <c r="B10" s="114" t="s">
        <v>111</v>
      </c>
      <c r="C10" s="113" t="s">
        <v>148</v>
      </c>
      <c r="D10" s="113" t="s">
        <v>148</v>
      </c>
      <c r="E10" s="113" t="s">
        <v>148</v>
      </c>
      <c r="F10" s="113" t="s">
        <v>148</v>
      </c>
      <c r="G10" s="113" t="s">
        <v>148</v>
      </c>
      <c r="H10" s="113" t="s">
        <v>148</v>
      </c>
      <c r="I10" s="113" t="s">
        <v>148</v>
      </c>
      <c r="J10" s="113" t="s">
        <v>148</v>
      </c>
      <c r="K10" s="113" t="s">
        <v>148</v>
      </c>
      <c r="L10" s="113" t="s">
        <v>148</v>
      </c>
      <c r="M10" s="113" t="s">
        <v>148</v>
      </c>
      <c r="N10" s="113" t="s">
        <v>148</v>
      </c>
      <c r="O10" s="113" t="s">
        <v>148</v>
      </c>
      <c r="P10" s="113" t="s">
        <v>148</v>
      </c>
      <c r="Q10" s="113" t="s">
        <v>148</v>
      </c>
      <c r="R10" s="113" t="s">
        <v>148</v>
      </c>
      <c r="S10" s="113" t="s">
        <v>148</v>
      </c>
      <c r="T10" s="113" t="s">
        <v>148</v>
      </c>
      <c r="U10" s="113" t="s">
        <v>148</v>
      </c>
    </row>
    <row r="11" spans="1:21" ht="17.100000000000001" customHeight="1" x14ac:dyDescent="0.25">
      <c r="A11" s="231"/>
      <c r="B11" s="154" t="s">
        <v>163</v>
      </c>
      <c r="C11" s="113" t="s">
        <v>148</v>
      </c>
      <c r="D11" s="113" t="s">
        <v>148</v>
      </c>
      <c r="E11" s="113" t="s">
        <v>148</v>
      </c>
      <c r="F11" s="113" t="s">
        <v>148</v>
      </c>
      <c r="G11" s="113" t="s">
        <v>148</v>
      </c>
      <c r="H11" s="113" t="s">
        <v>148</v>
      </c>
      <c r="I11" s="113" t="s">
        <v>148</v>
      </c>
      <c r="J11" s="113" t="s">
        <v>148</v>
      </c>
      <c r="K11" s="113" t="s">
        <v>148</v>
      </c>
      <c r="L11" s="113" t="s">
        <v>148</v>
      </c>
      <c r="M11" s="113" t="s">
        <v>148</v>
      </c>
      <c r="N11" s="113" t="s">
        <v>148</v>
      </c>
      <c r="O11" s="113" t="s">
        <v>148</v>
      </c>
      <c r="P11" s="113" t="s">
        <v>148</v>
      </c>
      <c r="Q11" s="113" t="s">
        <v>148</v>
      </c>
      <c r="R11" s="113" t="s">
        <v>148</v>
      </c>
      <c r="S11" s="113" t="s">
        <v>148</v>
      </c>
      <c r="T11" s="113" t="s">
        <v>148</v>
      </c>
      <c r="U11" s="113" t="s">
        <v>148</v>
      </c>
    </row>
    <row r="12" spans="1:21" ht="17.100000000000001" customHeight="1" x14ac:dyDescent="0.25">
      <c r="A12" s="231"/>
      <c r="B12" s="30" t="s">
        <v>4</v>
      </c>
      <c r="C12" s="113" t="s">
        <v>148</v>
      </c>
      <c r="D12" s="113" t="s">
        <v>148</v>
      </c>
      <c r="E12" s="113" t="s">
        <v>148</v>
      </c>
      <c r="F12" s="113" t="s">
        <v>148</v>
      </c>
      <c r="G12" s="113" t="s">
        <v>148</v>
      </c>
      <c r="H12" s="113" t="s">
        <v>148</v>
      </c>
      <c r="I12" s="113" t="s">
        <v>148</v>
      </c>
      <c r="J12" s="113" t="s">
        <v>148</v>
      </c>
      <c r="K12" s="113" t="s">
        <v>148</v>
      </c>
      <c r="L12" s="113" t="s">
        <v>148</v>
      </c>
      <c r="M12" s="113" t="s">
        <v>148</v>
      </c>
      <c r="N12" s="113" t="s">
        <v>148</v>
      </c>
      <c r="O12" s="113" t="s">
        <v>148</v>
      </c>
      <c r="P12" s="113" t="s">
        <v>148</v>
      </c>
      <c r="Q12" s="113" t="s">
        <v>148</v>
      </c>
      <c r="R12" s="113" t="s">
        <v>148</v>
      </c>
      <c r="S12" s="113" t="s">
        <v>148</v>
      </c>
      <c r="T12" s="113" t="s">
        <v>148</v>
      </c>
      <c r="U12" s="113" t="s">
        <v>148</v>
      </c>
    </row>
    <row r="13" spans="1:21" ht="17.100000000000001" customHeight="1" x14ac:dyDescent="0.25">
      <c r="A13" s="231" t="s">
        <v>11</v>
      </c>
      <c r="B13" s="30" t="s">
        <v>107</v>
      </c>
      <c r="C13" s="25">
        <v>0</v>
      </c>
      <c r="D13" s="25">
        <v>0</v>
      </c>
      <c r="E13" s="25">
        <v>0</v>
      </c>
      <c r="F13" s="25">
        <v>2</v>
      </c>
      <c r="G13" s="25">
        <v>0</v>
      </c>
      <c r="H13" s="25">
        <v>1.0000000000000004</v>
      </c>
      <c r="I13" s="25">
        <v>0</v>
      </c>
      <c r="J13" s="25">
        <v>4</v>
      </c>
      <c r="K13" s="25">
        <v>0</v>
      </c>
      <c r="L13" s="25">
        <v>1</v>
      </c>
      <c r="M13" s="25">
        <v>0</v>
      </c>
      <c r="N13" s="25">
        <v>11</v>
      </c>
      <c r="O13" s="25">
        <v>0</v>
      </c>
      <c r="P13" s="25">
        <v>8</v>
      </c>
      <c r="Q13" s="25">
        <v>0</v>
      </c>
      <c r="R13" s="25">
        <v>0</v>
      </c>
      <c r="S13" s="25">
        <f t="shared" ref="S13:S26" si="0">SUM(Q13,O13,M13,K13,I13,G13,E13,C13)</f>
        <v>0</v>
      </c>
      <c r="T13" s="25">
        <f t="shared" ref="T13:T26" si="1">SUM(R13,P13,N13,L13,J13,H13,F13,D13)</f>
        <v>27</v>
      </c>
      <c r="U13" s="25">
        <f t="shared" ref="U13:U26" si="2">SUM(S13:T13)</f>
        <v>27</v>
      </c>
    </row>
    <row r="14" spans="1:21" ht="17.100000000000001" customHeight="1" x14ac:dyDescent="0.25">
      <c r="A14" s="231"/>
      <c r="B14" s="30" t="s">
        <v>108</v>
      </c>
      <c r="C14" s="25">
        <v>0</v>
      </c>
      <c r="D14" s="25">
        <v>0</v>
      </c>
      <c r="E14" s="25">
        <v>0</v>
      </c>
      <c r="F14" s="25">
        <v>1</v>
      </c>
      <c r="G14" s="25">
        <v>0</v>
      </c>
      <c r="H14" s="25">
        <v>0</v>
      </c>
      <c r="I14" s="25">
        <v>0</v>
      </c>
      <c r="J14" s="25">
        <v>3.0000000000000004</v>
      </c>
      <c r="K14" s="25">
        <v>0</v>
      </c>
      <c r="L14" s="25">
        <v>1.0000000000000004</v>
      </c>
      <c r="M14" s="25">
        <v>0</v>
      </c>
      <c r="N14" s="25">
        <v>3</v>
      </c>
      <c r="O14" s="25">
        <v>0</v>
      </c>
      <c r="P14" s="25">
        <v>1.0000000000000002</v>
      </c>
      <c r="Q14" s="25">
        <v>0</v>
      </c>
      <c r="R14" s="25">
        <v>0</v>
      </c>
      <c r="S14" s="25">
        <f t="shared" si="0"/>
        <v>0</v>
      </c>
      <c r="T14" s="25">
        <f t="shared" si="1"/>
        <v>9</v>
      </c>
      <c r="U14" s="25">
        <f t="shared" si="2"/>
        <v>9</v>
      </c>
    </row>
    <row r="15" spans="1:21" ht="17.100000000000001" customHeight="1" x14ac:dyDescent="0.25">
      <c r="A15" s="231"/>
      <c r="B15" s="30" t="s">
        <v>109</v>
      </c>
      <c r="C15" s="25">
        <v>0</v>
      </c>
      <c r="D15" s="25">
        <v>0</v>
      </c>
      <c r="E15" s="25">
        <v>0</v>
      </c>
      <c r="F15" s="25">
        <v>1</v>
      </c>
      <c r="G15" s="25">
        <v>0</v>
      </c>
      <c r="H15" s="25">
        <v>2</v>
      </c>
      <c r="I15" s="25">
        <v>0</v>
      </c>
      <c r="J15" s="25">
        <v>3</v>
      </c>
      <c r="K15" s="25">
        <v>0</v>
      </c>
      <c r="L15" s="25">
        <v>2</v>
      </c>
      <c r="M15" s="25">
        <v>0</v>
      </c>
      <c r="N15" s="25">
        <v>2.0000000000000004</v>
      </c>
      <c r="O15" s="25">
        <v>0</v>
      </c>
      <c r="P15" s="25">
        <v>0</v>
      </c>
      <c r="Q15" s="25">
        <v>0</v>
      </c>
      <c r="R15" s="25">
        <v>0</v>
      </c>
      <c r="S15" s="25">
        <f t="shared" si="0"/>
        <v>0</v>
      </c>
      <c r="T15" s="25">
        <f t="shared" si="1"/>
        <v>10</v>
      </c>
      <c r="U15" s="25">
        <f t="shared" si="2"/>
        <v>10</v>
      </c>
    </row>
    <row r="16" spans="1:21" ht="17.100000000000001" customHeight="1" x14ac:dyDescent="0.25">
      <c r="A16" s="231"/>
      <c r="B16" s="30" t="s">
        <v>110</v>
      </c>
      <c r="C16" s="25">
        <v>0</v>
      </c>
      <c r="D16" s="25">
        <v>12</v>
      </c>
      <c r="E16" s="25">
        <v>0</v>
      </c>
      <c r="F16" s="25">
        <v>22</v>
      </c>
      <c r="G16" s="25">
        <v>0</v>
      </c>
      <c r="H16" s="25">
        <v>25.000000000000007</v>
      </c>
      <c r="I16" s="25">
        <v>0</v>
      </c>
      <c r="J16" s="25">
        <v>9.0000000000000018</v>
      </c>
      <c r="K16" s="25">
        <v>0</v>
      </c>
      <c r="L16" s="25">
        <v>2.0000000000000004</v>
      </c>
      <c r="M16" s="25">
        <v>4.0000000000000018</v>
      </c>
      <c r="N16" s="25">
        <v>7.0000000000000018</v>
      </c>
      <c r="O16" s="25">
        <v>0</v>
      </c>
      <c r="P16" s="25">
        <v>5</v>
      </c>
      <c r="Q16" s="25">
        <v>0</v>
      </c>
      <c r="R16" s="25">
        <v>0</v>
      </c>
      <c r="S16" s="25">
        <f t="shared" si="0"/>
        <v>4.0000000000000018</v>
      </c>
      <c r="T16" s="25">
        <f t="shared" si="1"/>
        <v>82.000000000000014</v>
      </c>
      <c r="U16" s="25">
        <f t="shared" si="2"/>
        <v>86.000000000000014</v>
      </c>
    </row>
    <row r="17" spans="1:21" ht="17.100000000000001" customHeight="1" x14ac:dyDescent="0.25">
      <c r="A17" s="231"/>
      <c r="B17" s="114" t="s">
        <v>111</v>
      </c>
      <c r="C17" s="25">
        <v>0</v>
      </c>
      <c r="D17" s="25">
        <v>0</v>
      </c>
      <c r="E17" s="25">
        <v>0</v>
      </c>
      <c r="F17" s="25">
        <v>1.0000000000000002</v>
      </c>
      <c r="G17" s="25">
        <v>0</v>
      </c>
      <c r="H17" s="25">
        <v>1.0000000000000004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1</v>
      </c>
      <c r="Q17" s="25">
        <v>0</v>
      </c>
      <c r="R17" s="25">
        <v>0</v>
      </c>
      <c r="S17" s="25">
        <f t="shared" si="0"/>
        <v>0</v>
      </c>
      <c r="T17" s="25">
        <f t="shared" si="1"/>
        <v>3.0000000000000009</v>
      </c>
      <c r="U17" s="25">
        <f t="shared" si="2"/>
        <v>3.0000000000000009</v>
      </c>
    </row>
    <row r="18" spans="1:21" ht="17.100000000000001" customHeight="1" x14ac:dyDescent="0.25">
      <c r="A18" s="231"/>
      <c r="B18" s="154" t="s">
        <v>163</v>
      </c>
      <c r="C18" s="25">
        <v>2.0000000000000009</v>
      </c>
      <c r="D18" s="25">
        <v>9</v>
      </c>
      <c r="E18" s="25">
        <v>2.0000000000000004</v>
      </c>
      <c r="F18" s="25">
        <v>18</v>
      </c>
      <c r="G18" s="25">
        <v>0</v>
      </c>
      <c r="H18" s="25">
        <v>4</v>
      </c>
      <c r="I18" s="25">
        <v>0</v>
      </c>
      <c r="J18" s="25">
        <v>2.0000000000000004</v>
      </c>
      <c r="K18" s="25">
        <v>1.0000000000000004</v>
      </c>
      <c r="L18" s="25">
        <v>0</v>
      </c>
      <c r="M18" s="25">
        <v>0</v>
      </c>
      <c r="N18" s="25">
        <v>3.0000000000000004</v>
      </c>
      <c r="O18" s="25">
        <v>0</v>
      </c>
      <c r="P18" s="25">
        <v>2</v>
      </c>
      <c r="Q18" s="25">
        <v>0</v>
      </c>
      <c r="R18" s="25">
        <v>1.0000000000000004</v>
      </c>
      <c r="S18" s="25">
        <f t="shared" si="0"/>
        <v>5.0000000000000018</v>
      </c>
      <c r="T18" s="25">
        <f t="shared" si="1"/>
        <v>39</v>
      </c>
      <c r="U18" s="25">
        <f t="shared" si="2"/>
        <v>44</v>
      </c>
    </row>
    <row r="19" spans="1:21" ht="17.100000000000001" customHeight="1" x14ac:dyDescent="0.25">
      <c r="A19" s="231"/>
      <c r="B19" s="30" t="s">
        <v>4</v>
      </c>
      <c r="C19" s="25">
        <f t="shared" ref="C19:N19" si="3">SUM(C13:C18)</f>
        <v>2.0000000000000009</v>
      </c>
      <c r="D19" s="25">
        <f t="shared" si="3"/>
        <v>21</v>
      </c>
      <c r="E19" s="25">
        <f t="shared" si="3"/>
        <v>2.0000000000000004</v>
      </c>
      <c r="F19" s="25">
        <f t="shared" si="3"/>
        <v>45</v>
      </c>
      <c r="G19" s="25">
        <f t="shared" si="3"/>
        <v>0</v>
      </c>
      <c r="H19" s="25">
        <f t="shared" si="3"/>
        <v>33.000000000000007</v>
      </c>
      <c r="I19" s="25">
        <f t="shared" si="3"/>
        <v>0</v>
      </c>
      <c r="J19" s="25">
        <f t="shared" si="3"/>
        <v>21</v>
      </c>
      <c r="K19" s="25">
        <f t="shared" si="3"/>
        <v>1.0000000000000004</v>
      </c>
      <c r="L19" s="25">
        <f t="shared" si="3"/>
        <v>6</v>
      </c>
      <c r="M19" s="25">
        <f t="shared" si="3"/>
        <v>4.0000000000000018</v>
      </c>
      <c r="N19" s="25">
        <f t="shared" si="3"/>
        <v>26</v>
      </c>
      <c r="O19" s="25">
        <f t="shared" ref="O19:Q19" si="4">SUM(O13:O18)</f>
        <v>0</v>
      </c>
      <c r="P19" s="25">
        <f>SUM(P13:P18)</f>
        <v>17</v>
      </c>
      <c r="Q19" s="25">
        <f t="shared" si="4"/>
        <v>0</v>
      </c>
      <c r="R19" s="25">
        <f>SUM(R13:R18)</f>
        <v>1.0000000000000004</v>
      </c>
      <c r="S19" s="25">
        <f t="shared" si="0"/>
        <v>9.0000000000000036</v>
      </c>
      <c r="T19" s="25">
        <f t="shared" si="1"/>
        <v>170</v>
      </c>
      <c r="U19" s="25">
        <f t="shared" si="2"/>
        <v>179</v>
      </c>
    </row>
    <row r="20" spans="1:21" ht="17.100000000000001" customHeight="1" x14ac:dyDescent="0.25">
      <c r="A20" s="231" t="s">
        <v>12</v>
      </c>
      <c r="B20" s="30" t="s">
        <v>107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1</v>
      </c>
      <c r="K20" s="25">
        <v>0</v>
      </c>
      <c r="L20" s="25">
        <v>0</v>
      </c>
      <c r="M20" s="25">
        <v>0</v>
      </c>
      <c r="N20" s="25">
        <v>0</v>
      </c>
      <c r="O20" s="25">
        <v>1</v>
      </c>
      <c r="P20" s="25">
        <v>1</v>
      </c>
      <c r="Q20" s="25">
        <v>0</v>
      </c>
      <c r="R20" s="25">
        <v>0</v>
      </c>
      <c r="S20" s="25">
        <f t="shared" si="0"/>
        <v>1</v>
      </c>
      <c r="T20" s="25">
        <f t="shared" si="1"/>
        <v>2</v>
      </c>
      <c r="U20" s="25">
        <f t="shared" si="2"/>
        <v>3</v>
      </c>
    </row>
    <row r="21" spans="1:21" ht="17.100000000000001" customHeight="1" x14ac:dyDescent="0.25">
      <c r="A21" s="231"/>
      <c r="B21" s="30" t="s">
        <v>108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1</v>
      </c>
      <c r="M21" s="25">
        <v>0</v>
      </c>
      <c r="N21" s="25">
        <v>0</v>
      </c>
      <c r="O21" s="25">
        <v>0</v>
      </c>
      <c r="P21" s="25">
        <v>1</v>
      </c>
      <c r="Q21" s="25">
        <v>0</v>
      </c>
      <c r="R21" s="25">
        <v>0</v>
      </c>
      <c r="S21" s="25">
        <f t="shared" si="0"/>
        <v>0</v>
      </c>
      <c r="T21" s="25">
        <f t="shared" si="1"/>
        <v>2</v>
      </c>
      <c r="U21" s="25">
        <f t="shared" si="2"/>
        <v>2</v>
      </c>
    </row>
    <row r="22" spans="1:21" ht="17.100000000000001" customHeight="1" x14ac:dyDescent="0.25">
      <c r="A22" s="231"/>
      <c r="B22" s="30" t="s">
        <v>109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1</v>
      </c>
      <c r="O22" s="25">
        <v>0</v>
      </c>
      <c r="P22" s="25">
        <v>2</v>
      </c>
      <c r="Q22" s="25">
        <v>0</v>
      </c>
      <c r="R22" s="25">
        <v>0</v>
      </c>
      <c r="S22" s="25">
        <f t="shared" si="0"/>
        <v>0</v>
      </c>
      <c r="T22" s="25">
        <f t="shared" si="1"/>
        <v>3</v>
      </c>
      <c r="U22" s="25">
        <f t="shared" si="2"/>
        <v>3</v>
      </c>
    </row>
    <row r="23" spans="1:21" ht="17.100000000000001" customHeight="1" x14ac:dyDescent="0.25">
      <c r="A23" s="231"/>
      <c r="B23" s="30" t="s">
        <v>110</v>
      </c>
      <c r="C23" s="25">
        <v>0</v>
      </c>
      <c r="D23" s="25">
        <v>0</v>
      </c>
      <c r="E23" s="25">
        <v>0</v>
      </c>
      <c r="F23" s="25">
        <v>7</v>
      </c>
      <c r="G23" s="25">
        <v>0</v>
      </c>
      <c r="H23" s="25">
        <v>5</v>
      </c>
      <c r="I23" s="25">
        <v>0</v>
      </c>
      <c r="J23" s="25">
        <v>1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f t="shared" si="0"/>
        <v>0</v>
      </c>
      <c r="T23" s="25">
        <f t="shared" si="1"/>
        <v>13</v>
      </c>
      <c r="U23" s="25">
        <f t="shared" si="2"/>
        <v>13</v>
      </c>
    </row>
    <row r="24" spans="1:21" ht="17.100000000000001" customHeight="1" x14ac:dyDescent="0.25">
      <c r="A24" s="231"/>
      <c r="B24" s="114" t="s">
        <v>111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f t="shared" si="0"/>
        <v>0</v>
      </c>
      <c r="T24" s="25">
        <f t="shared" si="1"/>
        <v>0</v>
      </c>
      <c r="U24" s="25">
        <f t="shared" si="2"/>
        <v>0</v>
      </c>
    </row>
    <row r="25" spans="1:21" ht="17.100000000000001" customHeight="1" x14ac:dyDescent="0.25">
      <c r="A25" s="231"/>
      <c r="B25" s="154" t="s">
        <v>163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1</v>
      </c>
      <c r="P25" s="25">
        <v>1</v>
      </c>
      <c r="Q25" s="25">
        <v>0</v>
      </c>
      <c r="R25" s="25">
        <v>0</v>
      </c>
      <c r="S25" s="25">
        <f t="shared" si="0"/>
        <v>1</v>
      </c>
      <c r="T25" s="25">
        <f t="shared" si="1"/>
        <v>1</v>
      </c>
      <c r="U25" s="25">
        <f t="shared" si="2"/>
        <v>2</v>
      </c>
    </row>
    <row r="26" spans="1:21" ht="17.100000000000001" customHeight="1" thickBot="1" x14ac:dyDescent="0.3">
      <c r="A26" s="234"/>
      <c r="B26" s="76" t="s">
        <v>4</v>
      </c>
      <c r="C26" s="77">
        <f t="shared" ref="C26:R26" si="5">SUM(C20:C25)</f>
        <v>0</v>
      </c>
      <c r="D26" s="77">
        <f t="shared" si="5"/>
        <v>0</v>
      </c>
      <c r="E26" s="77">
        <f t="shared" si="5"/>
        <v>0</v>
      </c>
      <c r="F26" s="77">
        <f t="shared" si="5"/>
        <v>7</v>
      </c>
      <c r="G26" s="77">
        <f t="shared" si="5"/>
        <v>0</v>
      </c>
      <c r="H26" s="77">
        <f t="shared" si="5"/>
        <v>5</v>
      </c>
      <c r="I26" s="77">
        <f t="shared" si="5"/>
        <v>0</v>
      </c>
      <c r="J26" s="77">
        <f t="shared" si="5"/>
        <v>2</v>
      </c>
      <c r="K26" s="77">
        <f t="shared" si="5"/>
        <v>0</v>
      </c>
      <c r="L26" s="77">
        <f t="shared" si="5"/>
        <v>1</v>
      </c>
      <c r="M26" s="77">
        <f t="shared" si="5"/>
        <v>0</v>
      </c>
      <c r="N26" s="77">
        <f t="shared" si="5"/>
        <v>1</v>
      </c>
      <c r="O26" s="77">
        <f t="shared" si="5"/>
        <v>2</v>
      </c>
      <c r="P26" s="77">
        <f t="shared" si="5"/>
        <v>5</v>
      </c>
      <c r="Q26" s="77">
        <f t="shared" si="5"/>
        <v>0</v>
      </c>
      <c r="R26" s="77">
        <f t="shared" si="5"/>
        <v>0</v>
      </c>
      <c r="S26" s="77">
        <f t="shared" si="0"/>
        <v>2</v>
      </c>
      <c r="T26" s="77">
        <f t="shared" si="1"/>
        <v>21</v>
      </c>
      <c r="U26" s="77">
        <f t="shared" si="2"/>
        <v>23</v>
      </c>
    </row>
    <row r="27" spans="1:21" ht="17.100000000000001" customHeight="1" thickTop="1" x14ac:dyDescent="0.25">
      <c r="B27" s="18"/>
    </row>
    <row r="28" spans="1:21" ht="17.100000000000001" customHeight="1" x14ac:dyDescent="0.25">
      <c r="B28" s="13"/>
    </row>
    <row r="29" spans="1:21" ht="17.100000000000001" customHeight="1" x14ac:dyDescent="0.25">
      <c r="B29" s="13"/>
    </row>
    <row r="30" spans="1:21" ht="17.100000000000001" customHeight="1" x14ac:dyDescent="0.25">
      <c r="B30" s="146"/>
    </row>
    <row r="31" spans="1:21" ht="17.100000000000001" customHeight="1" x14ac:dyDescent="0.25">
      <c r="B31" s="146"/>
    </row>
    <row r="32" spans="1:21" ht="17.100000000000001" customHeight="1" thickBot="1" x14ac:dyDescent="0.3">
      <c r="A32" s="248" t="s">
        <v>227</v>
      </c>
      <c r="B32" s="248"/>
      <c r="C32" s="248"/>
      <c r="D32" s="248"/>
      <c r="E32" s="248"/>
      <c r="F32" s="248"/>
      <c r="G32" s="248"/>
      <c r="H32" s="248"/>
      <c r="I32" s="248"/>
      <c r="J32" s="248"/>
      <c r="K32" s="248"/>
      <c r="L32" s="248"/>
      <c r="M32" s="248"/>
      <c r="N32" s="248"/>
      <c r="O32" s="248"/>
      <c r="P32" s="248"/>
      <c r="Q32" s="248"/>
      <c r="R32" s="248"/>
      <c r="S32" s="248"/>
      <c r="T32" s="248"/>
      <c r="U32" s="248"/>
    </row>
    <row r="33" spans="1:21" ht="21" customHeight="1" thickTop="1" x14ac:dyDescent="0.25">
      <c r="A33" s="201" t="s">
        <v>9</v>
      </c>
      <c r="B33" s="201" t="s">
        <v>100</v>
      </c>
      <c r="C33" s="263" t="s">
        <v>101</v>
      </c>
      <c r="D33" s="263"/>
      <c r="E33" s="263" t="s">
        <v>102</v>
      </c>
      <c r="F33" s="263"/>
      <c r="G33" s="263" t="s">
        <v>103</v>
      </c>
      <c r="H33" s="263"/>
      <c r="I33" s="263" t="s">
        <v>104</v>
      </c>
      <c r="J33" s="263"/>
      <c r="K33" s="263" t="s">
        <v>154</v>
      </c>
      <c r="L33" s="263"/>
      <c r="M33" s="263" t="s">
        <v>105</v>
      </c>
      <c r="N33" s="263"/>
      <c r="O33" s="263" t="s">
        <v>106</v>
      </c>
      <c r="P33" s="263"/>
      <c r="Q33" s="263" t="s">
        <v>58</v>
      </c>
      <c r="R33" s="263"/>
      <c r="S33" s="263" t="s">
        <v>4</v>
      </c>
      <c r="T33" s="263"/>
      <c r="U33" s="263"/>
    </row>
    <row r="34" spans="1:21" ht="3.75" customHeight="1" x14ac:dyDescent="0.25">
      <c r="A34" s="202"/>
      <c r="B34" s="202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</row>
    <row r="35" spans="1:21" ht="17.100000000000001" customHeight="1" thickBot="1" x14ac:dyDescent="0.3">
      <c r="A35" s="202"/>
      <c r="B35" s="202"/>
      <c r="C35" s="19" t="s">
        <v>66</v>
      </c>
      <c r="D35" s="19" t="s">
        <v>67</v>
      </c>
      <c r="E35" s="19" t="s">
        <v>66</v>
      </c>
      <c r="F35" s="19" t="s">
        <v>67</v>
      </c>
      <c r="G35" s="19" t="s">
        <v>66</v>
      </c>
      <c r="H35" s="19" t="s">
        <v>67</v>
      </c>
      <c r="I35" s="19" t="s">
        <v>66</v>
      </c>
      <c r="J35" s="19" t="s">
        <v>67</v>
      </c>
      <c r="K35" s="19" t="s">
        <v>66</v>
      </c>
      <c r="L35" s="19" t="s">
        <v>67</v>
      </c>
      <c r="M35" s="19" t="s">
        <v>66</v>
      </c>
      <c r="N35" s="19" t="s">
        <v>67</v>
      </c>
      <c r="O35" s="19" t="s">
        <v>66</v>
      </c>
      <c r="P35" s="19" t="s">
        <v>67</v>
      </c>
      <c r="Q35" s="19" t="s">
        <v>66</v>
      </c>
      <c r="R35" s="19" t="s">
        <v>67</v>
      </c>
      <c r="S35" s="19" t="s">
        <v>66</v>
      </c>
      <c r="T35" s="19" t="s">
        <v>67</v>
      </c>
      <c r="U35" s="19" t="s">
        <v>28</v>
      </c>
    </row>
    <row r="36" spans="1:21" ht="18" customHeight="1" thickTop="1" x14ac:dyDescent="0.25">
      <c r="A36" s="233" t="s">
        <v>13</v>
      </c>
      <c r="B36" s="29" t="s">
        <v>107</v>
      </c>
      <c r="C36" s="112" t="s">
        <v>148</v>
      </c>
      <c r="D36" s="112" t="s">
        <v>148</v>
      </c>
      <c r="E36" s="112" t="s">
        <v>148</v>
      </c>
      <c r="F36" s="112" t="s">
        <v>148</v>
      </c>
      <c r="G36" s="112" t="s">
        <v>148</v>
      </c>
      <c r="H36" s="112" t="s">
        <v>148</v>
      </c>
      <c r="I36" s="112" t="s">
        <v>148</v>
      </c>
      <c r="J36" s="112" t="s">
        <v>148</v>
      </c>
      <c r="K36" s="112" t="s">
        <v>148</v>
      </c>
      <c r="L36" s="112" t="s">
        <v>148</v>
      </c>
      <c r="M36" s="112" t="s">
        <v>148</v>
      </c>
      <c r="N36" s="112" t="s">
        <v>148</v>
      </c>
      <c r="O36" s="112" t="s">
        <v>148</v>
      </c>
      <c r="P36" s="112" t="s">
        <v>148</v>
      </c>
      <c r="Q36" s="112" t="s">
        <v>148</v>
      </c>
      <c r="R36" s="112" t="s">
        <v>148</v>
      </c>
      <c r="S36" s="112" t="s">
        <v>148</v>
      </c>
      <c r="T36" s="112" t="s">
        <v>148</v>
      </c>
      <c r="U36" s="112" t="s">
        <v>148</v>
      </c>
    </row>
    <row r="37" spans="1:21" ht="18" customHeight="1" x14ac:dyDescent="0.25">
      <c r="A37" s="231"/>
      <c r="B37" s="30" t="s">
        <v>108</v>
      </c>
      <c r="C37" s="113" t="s">
        <v>148</v>
      </c>
      <c r="D37" s="113" t="s">
        <v>148</v>
      </c>
      <c r="E37" s="113" t="s">
        <v>148</v>
      </c>
      <c r="F37" s="113" t="s">
        <v>148</v>
      </c>
      <c r="G37" s="113" t="s">
        <v>148</v>
      </c>
      <c r="H37" s="113" t="s">
        <v>148</v>
      </c>
      <c r="I37" s="113" t="s">
        <v>148</v>
      </c>
      <c r="J37" s="113" t="s">
        <v>148</v>
      </c>
      <c r="K37" s="113" t="s">
        <v>148</v>
      </c>
      <c r="L37" s="113" t="s">
        <v>148</v>
      </c>
      <c r="M37" s="113" t="s">
        <v>148</v>
      </c>
      <c r="N37" s="113" t="s">
        <v>148</v>
      </c>
      <c r="O37" s="113" t="s">
        <v>148</v>
      </c>
      <c r="P37" s="113" t="s">
        <v>148</v>
      </c>
      <c r="Q37" s="113" t="s">
        <v>148</v>
      </c>
      <c r="R37" s="113" t="s">
        <v>148</v>
      </c>
      <c r="S37" s="113" t="s">
        <v>148</v>
      </c>
      <c r="T37" s="113" t="s">
        <v>148</v>
      </c>
      <c r="U37" s="113" t="s">
        <v>148</v>
      </c>
    </row>
    <row r="38" spans="1:21" ht="18" customHeight="1" x14ac:dyDescent="0.25">
      <c r="A38" s="231"/>
      <c r="B38" s="30" t="s">
        <v>109</v>
      </c>
      <c r="C38" s="113" t="s">
        <v>148</v>
      </c>
      <c r="D38" s="113" t="s">
        <v>148</v>
      </c>
      <c r="E38" s="113" t="s">
        <v>148</v>
      </c>
      <c r="F38" s="113" t="s">
        <v>148</v>
      </c>
      <c r="G38" s="113" t="s">
        <v>148</v>
      </c>
      <c r="H38" s="113" t="s">
        <v>148</v>
      </c>
      <c r="I38" s="113" t="s">
        <v>148</v>
      </c>
      <c r="J38" s="113" t="s">
        <v>148</v>
      </c>
      <c r="K38" s="113" t="s">
        <v>148</v>
      </c>
      <c r="L38" s="113" t="s">
        <v>148</v>
      </c>
      <c r="M38" s="113" t="s">
        <v>148</v>
      </c>
      <c r="N38" s="113" t="s">
        <v>148</v>
      </c>
      <c r="O38" s="113" t="s">
        <v>148</v>
      </c>
      <c r="P38" s="113" t="s">
        <v>148</v>
      </c>
      <c r="Q38" s="113" t="s">
        <v>148</v>
      </c>
      <c r="R38" s="113" t="s">
        <v>148</v>
      </c>
      <c r="S38" s="113" t="s">
        <v>148</v>
      </c>
      <c r="T38" s="113" t="s">
        <v>148</v>
      </c>
      <c r="U38" s="113" t="s">
        <v>148</v>
      </c>
    </row>
    <row r="39" spans="1:21" ht="18" customHeight="1" x14ac:dyDescent="0.25">
      <c r="A39" s="231"/>
      <c r="B39" s="30" t="s">
        <v>110</v>
      </c>
      <c r="C39" s="113" t="s">
        <v>148</v>
      </c>
      <c r="D39" s="113" t="s">
        <v>148</v>
      </c>
      <c r="E39" s="113" t="s">
        <v>148</v>
      </c>
      <c r="F39" s="113" t="s">
        <v>148</v>
      </c>
      <c r="G39" s="113" t="s">
        <v>148</v>
      </c>
      <c r="H39" s="113" t="s">
        <v>148</v>
      </c>
      <c r="I39" s="113" t="s">
        <v>148</v>
      </c>
      <c r="J39" s="113" t="s">
        <v>148</v>
      </c>
      <c r="K39" s="113" t="s">
        <v>148</v>
      </c>
      <c r="L39" s="113" t="s">
        <v>148</v>
      </c>
      <c r="M39" s="113" t="s">
        <v>148</v>
      </c>
      <c r="N39" s="113" t="s">
        <v>148</v>
      </c>
      <c r="O39" s="113" t="s">
        <v>148</v>
      </c>
      <c r="P39" s="113" t="s">
        <v>148</v>
      </c>
      <c r="Q39" s="113" t="s">
        <v>148</v>
      </c>
      <c r="R39" s="113" t="s">
        <v>148</v>
      </c>
      <c r="S39" s="113" t="s">
        <v>148</v>
      </c>
      <c r="T39" s="113" t="s">
        <v>148</v>
      </c>
      <c r="U39" s="113" t="s">
        <v>148</v>
      </c>
    </row>
    <row r="40" spans="1:21" ht="18" customHeight="1" x14ac:dyDescent="0.25">
      <c r="A40" s="231"/>
      <c r="B40" s="114" t="s">
        <v>111</v>
      </c>
      <c r="C40" s="113" t="s">
        <v>148</v>
      </c>
      <c r="D40" s="113" t="s">
        <v>148</v>
      </c>
      <c r="E40" s="113" t="s">
        <v>148</v>
      </c>
      <c r="F40" s="113" t="s">
        <v>148</v>
      </c>
      <c r="G40" s="113" t="s">
        <v>148</v>
      </c>
      <c r="H40" s="113" t="s">
        <v>148</v>
      </c>
      <c r="I40" s="113" t="s">
        <v>148</v>
      </c>
      <c r="J40" s="113" t="s">
        <v>148</v>
      </c>
      <c r="K40" s="113" t="s">
        <v>148</v>
      </c>
      <c r="L40" s="113" t="s">
        <v>148</v>
      </c>
      <c r="M40" s="113" t="s">
        <v>148</v>
      </c>
      <c r="N40" s="113" t="s">
        <v>148</v>
      </c>
      <c r="O40" s="113" t="s">
        <v>148</v>
      </c>
      <c r="P40" s="113" t="s">
        <v>148</v>
      </c>
      <c r="Q40" s="113" t="s">
        <v>148</v>
      </c>
      <c r="R40" s="113" t="s">
        <v>148</v>
      </c>
      <c r="S40" s="113" t="s">
        <v>148</v>
      </c>
      <c r="T40" s="113" t="s">
        <v>148</v>
      </c>
      <c r="U40" s="113" t="s">
        <v>148</v>
      </c>
    </row>
    <row r="41" spans="1:21" ht="18" customHeight="1" x14ac:dyDescent="0.25">
      <c r="A41" s="231"/>
      <c r="B41" s="154" t="s">
        <v>163</v>
      </c>
      <c r="C41" s="113" t="s">
        <v>148</v>
      </c>
      <c r="D41" s="113" t="s">
        <v>148</v>
      </c>
      <c r="E41" s="113" t="s">
        <v>148</v>
      </c>
      <c r="F41" s="113" t="s">
        <v>148</v>
      </c>
      <c r="G41" s="113" t="s">
        <v>148</v>
      </c>
      <c r="H41" s="113" t="s">
        <v>148</v>
      </c>
      <c r="I41" s="113" t="s">
        <v>148</v>
      </c>
      <c r="J41" s="113" t="s">
        <v>148</v>
      </c>
      <c r="K41" s="113" t="s">
        <v>148</v>
      </c>
      <c r="L41" s="113" t="s">
        <v>148</v>
      </c>
      <c r="M41" s="113" t="s">
        <v>148</v>
      </c>
      <c r="N41" s="113" t="s">
        <v>148</v>
      </c>
      <c r="O41" s="113" t="s">
        <v>148</v>
      </c>
      <c r="P41" s="113" t="s">
        <v>148</v>
      </c>
      <c r="Q41" s="113" t="s">
        <v>148</v>
      </c>
      <c r="R41" s="113" t="s">
        <v>148</v>
      </c>
      <c r="S41" s="113" t="s">
        <v>148</v>
      </c>
      <c r="T41" s="113" t="s">
        <v>148</v>
      </c>
      <c r="U41" s="113" t="s">
        <v>148</v>
      </c>
    </row>
    <row r="42" spans="1:21" ht="18" customHeight="1" x14ac:dyDescent="0.25">
      <c r="A42" s="231"/>
      <c r="B42" s="30" t="s">
        <v>4</v>
      </c>
      <c r="C42" s="113" t="s">
        <v>148</v>
      </c>
      <c r="D42" s="113" t="s">
        <v>148</v>
      </c>
      <c r="E42" s="113" t="s">
        <v>148</v>
      </c>
      <c r="F42" s="113" t="s">
        <v>148</v>
      </c>
      <c r="G42" s="113" t="s">
        <v>148</v>
      </c>
      <c r="H42" s="113" t="s">
        <v>148</v>
      </c>
      <c r="I42" s="113" t="s">
        <v>148</v>
      </c>
      <c r="J42" s="113" t="s">
        <v>148</v>
      </c>
      <c r="K42" s="113" t="s">
        <v>148</v>
      </c>
      <c r="L42" s="113" t="s">
        <v>148</v>
      </c>
      <c r="M42" s="113" t="s">
        <v>148</v>
      </c>
      <c r="N42" s="113" t="s">
        <v>148</v>
      </c>
      <c r="O42" s="113" t="s">
        <v>148</v>
      </c>
      <c r="P42" s="113" t="s">
        <v>148</v>
      </c>
      <c r="Q42" s="113" t="s">
        <v>148</v>
      </c>
      <c r="R42" s="113" t="s">
        <v>148</v>
      </c>
      <c r="S42" s="113" t="s">
        <v>148</v>
      </c>
      <c r="T42" s="113" t="s">
        <v>148</v>
      </c>
      <c r="U42" s="113" t="s">
        <v>148</v>
      </c>
    </row>
    <row r="43" spans="1:21" ht="18" customHeight="1" x14ac:dyDescent="0.25">
      <c r="A43" s="231" t="s">
        <v>14</v>
      </c>
      <c r="B43" s="30" t="s">
        <v>107</v>
      </c>
      <c r="C43" s="25">
        <v>0</v>
      </c>
      <c r="D43" s="25">
        <v>3</v>
      </c>
      <c r="E43" s="25">
        <v>0</v>
      </c>
      <c r="F43" s="25">
        <v>3.0000000000000044</v>
      </c>
      <c r="G43" s="25">
        <v>0</v>
      </c>
      <c r="H43" s="25">
        <v>9</v>
      </c>
      <c r="I43" s="25">
        <v>1</v>
      </c>
      <c r="J43" s="25">
        <v>24.000000000000004</v>
      </c>
      <c r="K43" s="25">
        <v>0</v>
      </c>
      <c r="L43" s="25">
        <v>12</v>
      </c>
      <c r="M43" s="25">
        <v>0</v>
      </c>
      <c r="N43" s="25">
        <v>77</v>
      </c>
      <c r="O43" s="25">
        <v>0</v>
      </c>
      <c r="P43" s="25">
        <v>131.00000000000003</v>
      </c>
      <c r="Q43" s="25">
        <v>0</v>
      </c>
      <c r="R43" s="25">
        <v>6</v>
      </c>
      <c r="S43" s="25">
        <f>SUM(Q43,O43,M43,K43,I43,G43,E43,C43)</f>
        <v>1</v>
      </c>
      <c r="T43" s="25">
        <f>SUM(R43,P43,N43,L43,J43,H43,F43,D43)</f>
        <v>265</v>
      </c>
      <c r="U43" s="25">
        <f>SUM(S43:T43)</f>
        <v>266</v>
      </c>
    </row>
    <row r="44" spans="1:21" ht="18" customHeight="1" x14ac:dyDescent="0.25">
      <c r="A44" s="231"/>
      <c r="B44" s="30" t="s">
        <v>108</v>
      </c>
      <c r="C44" s="25">
        <v>0</v>
      </c>
      <c r="D44" s="25">
        <v>3</v>
      </c>
      <c r="E44" s="25">
        <v>0</v>
      </c>
      <c r="F44" s="25">
        <v>2</v>
      </c>
      <c r="G44" s="25">
        <v>0</v>
      </c>
      <c r="H44" s="25">
        <v>4</v>
      </c>
      <c r="I44" s="25">
        <v>0</v>
      </c>
      <c r="J44" s="25">
        <v>45.000000000000043</v>
      </c>
      <c r="K44" s="25">
        <v>0</v>
      </c>
      <c r="L44" s="25">
        <v>20.000000000000007</v>
      </c>
      <c r="M44" s="25">
        <v>0</v>
      </c>
      <c r="N44" s="25">
        <v>69</v>
      </c>
      <c r="O44" s="25">
        <v>1.0000000000000007</v>
      </c>
      <c r="P44" s="25">
        <v>80.999999999999943</v>
      </c>
      <c r="Q44" s="25">
        <v>0</v>
      </c>
      <c r="R44" s="25">
        <v>0</v>
      </c>
      <c r="S44" s="25">
        <f t="shared" ref="S44:S56" si="6">SUM(Q44,O44,M44,K44,I44,G44,E44,C44)</f>
        <v>1.0000000000000007</v>
      </c>
      <c r="T44" s="25">
        <f t="shared" ref="T44:T56" si="7">SUM(R44,P44,N44,L44,J44,H44,F44,D44)</f>
        <v>224</v>
      </c>
      <c r="U44" s="25">
        <f t="shared" ref="U44:U56" si="8">SUM(S44:T44)</f>
        <v>225</v>
      </c>
    </row>
    <row r="45" spans="1:21" ht="18" customHeight="1" x14ac:dyDescent="0.25">
      <c r="A45" s="231"/>
      <c r="B45" s="30" t="s">
        <v>109</v>
      </c>
      <c r="C45" s="25">
        <v>0</v>
      </c>
      <c r="D45" s="25">
        <v>0</v>
      </c>
      <c r="E45" s="25">
        <v>0</v>
      </c>
      <c r="F45" s="25">
        <v>5</v>
      </c>
      <c r="G45" s="25">
        <v>0</v>
      </c>
      <c r="H45" s="25">
        <v>20.000000000000007</v>
      </c>
      <c r="I45" s="25">
        <v>0</v>
      </c>
      <c r="J45" s="25">
        <v>99</v>
      </c>
      <c r="K45" s="25">
        <v>0</v>
      </c>
      <c r="L45" s="25">
        <v>102</v>
      </c>
      <c r="M45" s="25">
        <v>0</v>
      </c>
      <c r="N45" s="25">
        <v>173.00000000000003</v>
      </c>
      <c r="O45" s="25">
        <v>0</v>
      </c>
      <c r="P45" s="25">
        <v>238</v>
      </c>
      <c r="Q45" s="25">
        <v>0</v>
      </c>
      <c r="R45" s="25">
        <v>3</v>
      </c>
      <c r="S45" s="25">
        <f t="shared" si="6"/>
        <v>0</v>
      </c>
      <c r="T45" s="25">
        <f t="shared" si="7"/>
        <v>640</v>
      </c>
      <c r="U45" s="25">
        <f t="shared" si="8"/>
        <v>640</v>
      </c>
    </row>
    <row r="46" spans="1:21" ht="18" customHeight="1" x14ac:dyDescent="0.25">
      <c r="A46" s="231"/>
      <c r="B46" s="30" t="s">
        <v>110</v>
      </c>
      <c r="C46" s="25">
        <v>0</v>
      </c>
      <c r="D46" s="25">
        <v>49.000000000000036</v>
      </c>
      <c r="E46" s="25">
        <v>0</v>
      </c>
      <c r="F46" s="25">
        <v>129</v>
      </c>
      <c r="G46" s="25">
        <v>2</v>
      </c>
      <c r="H46" s="25">
        <v>207.00000000000011</v>
      </c>
      <c r="I46" s="25">
        <v>0</v>
      </c>
      <c r="J46" s="25">
        <v>242.9999999999998</v>
      </c>
      <c r="K46" s="25">
        <v>1</v>
      </c>
      <c r="L46" s="25">
        <v>18.000000000000007</v>
      </c>
      <c r="M46" s="25">
        <v>0</v>
      </c>
      <c r="N46" s="25">
        <v>92</v>
      </c>
      <c r="O46" s="25">
        <v>0</v>
      </c>
      <c r="P46" s="25">
        <v>67.000000000000057</v>
      </c>
      <c r="Q46" s="25">
        <v>0</v>
      </c>
      <c r="R46" s="25">
        <v>0</v>
      </c>
      <c r="S46" s="25">
        <f t="shared" si="6"/>
        <v>3</v>
      </c>
      <c r="T46" s="25">
        <f t="shared" si="7"/>
        <v>805</v>
      </c>
      <c r="U46" s="25">
        <f t="shared" si="8"/>
        <v>808</v>
      </c>
    </row>
    <row r="47" spans="1:21" ht="18" customHeight="1" x14ac:dyDescent="0.25">
      <c r="A47" s="231"/>
      <c r="B47" s="114" t="s">
        <v>111</v>
      </c>
      <c r="C47" s="25">
        <v>0</v>
      </c>
      <c r="D47" s="25">
        <v>0</v>
      </c>
      <c r="E47" s="25">
        <v>0</v>
      </c>
      <c r="F47" s="25">
        <v>3</v>
      </c>
      <c r="G47" s="25">
        <v>0</v>
      </c>
      <c r="H47" s="25">
        <v>17.000000000000004</v>
      </c>
      <c r="I47" s="25">
        <v>0</v>
      </c>
      <c r="J47" s="25">
        <v>12.000000000000002</v>
      </c>
      <c r="K47" s="25">
        <v>0</v>
      </c>
      <c r="L47" s="25">
        <v>3</v>
      </c>
      <c r="M47" s="25">
        <v>0</v>
      </c>
      <c r="N47" s="25">
        <v>6.0000000000000009</v>
      </c>
      <c r="O47" s="25">
        <v>0</v>
      </c>
      <c r="P47" s="25">
        <v>1</v>
      </c>
      <c r="Q47" s="25">
        <v>0</v>
      </c>
      <c r="R47" s="25">
        <v>0</v>
      </c>
      <c r="S47" s="25">
        <f t="shared" si="6"/>
        <v>0</v>
      </c>
      <c r="T47" s="25">
        <f t="shared" si="7"/>
        <v>42</v>
      </c>
      <c r="U47" s="25">
        <f t="shared" si="8"/>
        <v>42</v>
      </c>
    </row>
    <row r="48" spans="1:21" ht="18" customHeight="1" x14ac:dyDescent="0.25">
      <c r="A48" s="231"/>
      <c r="B48" s="154" t="s">
        <v>163</v>
      </c>
      <c r="C48" s="25">
        <v>4</v>
      </c>
      <c r="D48" s="25">
        <v>36.000000000000028</v>
      </c>
      <c r="E48" s="25">
        <v>13.000000000000016</v>
      </c>
      <c r="F48" s="25">
        <v>36.000000000000014</v>
      </c>
      <c r="G48" s="25">
        <v>5</v>
      </c>
      <c r="H48" s="25">
        <v>21</v>
      </c>
      <c r="I48" s="25">
        <v>3.0000000000000036</v>
      </c>
      <c r="J48" s="25">
        <v>19.000000000000011</v>
      </c>
      <c r="K48" s="25">
        <v>5</v>
      </c>
      <c r="L48" s="25">
        <v>3.0000000000000027</v>
      </c>
      <c r="M48" s="25">
        <v>4</v>
      </c>
      <c r="N48" s="25">
        <v>10.000000000000005</v>
      </c>
      <c r="O48" s="25">
        <v>1</v>
      </c>
      <c r="P48" s="25">
        <v>19.000000000000011</v>
      </c>
      <c r="Q48" s="25">
        <v>0</v>
      </c>
      <c r="R48" s="25">
        <v>1</v>
      </c>
      <c r="S48" s="25">
        <f t="shared" si="6"/>
        <v>35.000000000000021</v>
      </c>
      <c r="T48" s="25">
        <f t="shared" si="7"/>
        <v>145.00000000000006</v>
      </c>
      <c r="U48" s="25">
        <f t="shared" si="8"/>
        <v>180.00000000000009</v>
      </c>
    </row>
    <row r="49" spans="1:21" ht="18" customHeight="1" x14ac:dyDescent="0.25">
      <c r="A49" s="231"/>
      <c r="B49" s="30" t="s">
        <v>4</v>
      </c>
      <c r="C49" s="25">
        <f>SUM(C43:C48)</f>
        <v>4</v>
      </c>
      <c r="D49" s="25">
        <f t="shared" ref="D49:R49" si="9">SUM(D43:D48)</f>
        <v>91.000000000000057</v>
      </c>
      <c r="E49" s="25">
        <f t="shared" si="9"/>
        <v>13.000000000000016</v>
      </c>
      <c r="F49" s="25">
        <f t="shared" si="9"/>
        <v>178</v>
      </c>
      <c r="G49" s="25">
        <f t="shared" si="9"/>
        <v>7</v>
      </c>
      <c r="H49" s="25">
        <f t="shared" si="9"/>
        <v>278.00000000000011</v>
      </c>
      <c r="I49" s="25">
        <f t="shared" si="9"/>
        <v>4.0000000000000036</v>
      </c>
      <c r="J49" s="25">
        <f t="shared" si="9"/>
        <v>441.99999999999989</v>
      </c>
      <c r="K49" s="25">
        <f t="shared" si="9"/>
        <v>6</v>
      </c>
      <c r="L49" s="25">
        <f t="shared" si="9"/>
        <v>158</v>
      </c>
      <c r="M49" s="25">
        <f t="shared" si="9"/>
        <v>4</v>
      </c>
      <c r="N49" s="25">
        <f t="shared" si="9"/>
        <v>427</v>
      </c>
      <c r="O49" s="25">
        <f t="shared" si="9"/>
        <v>2.0000000000000009</v>
      </c>
      <c r="P49" s="25">
        <f t="shared" si="9"/>
        <v>537</v>
      </c>
      <c r="Q49" s="25">
        <f t="shared" si="9"/>
        <v>0</v>
      </c>
      <c r="R49" s="25">
        <f t="shared" si="9"/>
        <v>10</v>
      </c>
      <c r="S49" s="25">
        <f t="shared" si="6"/>
        <v>40.000000000000021</v>
      </c>
      <c r="T49" s="25">
        <f t="shared" si="7"/>
        <v>2121</v>
      </c>
      <c r="U49" s="25">
        <f t="shared" si="8"/>
        <v>2161</v>
      </c>
    </row>
    <row r="50" spans="1:21" ht="18" customHeight="1" x14ac:dyDescent="0.25">
      <c r="A50" s="231" t="s">
        <v>15</v>
      </c>
      <c r="B50" s="30" t="s">
        <v>107</v>
      </c>
      <c r="C50" s="25">
        <v>0</v>
      </c>
      <c r="D50" s="25">
        <v>1</v>
      </c>
      <c r="E50" s="25">
        <v>0</v>
      </c>
      <c r="F50" s="25">
        <v>0</v>
      </c>
      <c r="G50" s="25">
        <v>0</v>
      </c>
      <c r="H50" s="25">
        <v>3</v>
      </c>
      <c r="I50" s="25">
        <v>0</v>
      </c>
      <c r="J50" s="25">
        <v>9</v>
      </c>
      <c r="K50" s="25">
        <v>0</v>
      </c>
      <c r="L50" s="25">
        <v>2</v>
      </c>
      <c r="M50" s="25">
        <v>0</v>
      </c>
      <c r="N50" s="25">
        <v>33</v>
      </c>
      <c r="O50" s="25">
        <v>0</v>
      </c>
      <c r="P50" s="25">
        <v>29.000000000000007</v>
      </c>
      <c r="Q50" s="25">
        <v>0</v>
      </c>
      <c r="R50" s="25">
        <v>1.0000000000000007</v>
      </c>
      <c r="S50" s="25">
        <f t="shared" si="6"/>
        <v>0</v>
      </c>
      <c r="T50" s="25">
        <f t="shared" si="7"/>
        <v>78</v>
      </c>
      <c r="U50" s="25">
        <f t="shared" si="8"/>
        <v>78</v>
      </c>
    </row>
    <row r="51" spans="1:21" ht="18" customHeight="1" x14ac:dyDescent="0.25">
      <c r="A51" s="231"/>
      <c r="B51" s="30" t="s">
        <v>108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  <c r="H51" s="25">
        <v>6</v>
      </c>
      <c r="I51" s="25">
        <v>0</v>
      </c>
      <c r="J51" s="25">
        <v>9.0000000000000018</v>
      </c>
      <c r="K51" s="25">
        <v>0</v>
      </c>
      <c r="L51" s="25">
        <v>2.0000000000000004</v>
      </c>
      <c r="M51" s="25">
        <v>0</v>
      </c>
      <c r="N51" s="25">
        <v>22.000000000000004</v>
      </c>
      <c r="O51" s="25">
        <v>0</v>
      </c>
      <c r="P51" s="25">
        <v>20</v>
      </c>
      <c r="Q51" s="25">
        <v>0</v>
      </c>
      <c r="R51" s="25">
        <v>0</v>
      </c>
      <c r="S51" s="25">
        <f t="shared" si="6"/>
        <v>0</v>
      </c>
      <c r="T51" s="25">
        <f t="shared" si="7"/>
        <v>59</v>
      </c>
      <c r="U51" s="25">
        <f t="shared" si="8"/>
        <v>59</v>
      </c>
    </row>
    <row r="52" spans="1:21" ht="18" customHeight="1" x14ac:dyDescent="0.25">
      <c r="A52" s="231"/>
      <c r="B52" s="30" t="s">
        <v>109</v>
      </c>
      <c r="C52" s="25">
        <v>0</v>
      </c>
      <c r="D52" s="25">
        <v>0</v>
      </c>
      <c r="E52" s="25">
        <v>0</v>
      </c>
      <c r="F52" s="25">
        <v>3.0000000000000013</v>
      </c>
      <c r="G52" s="25">
        <v>0</v>
      </c>
      <c r="H52" s="25">
        <v>3.0000000000000009</v>
      </c>
      <c r="I52" s="25">
        <v>0</v>
      </c>
      <c r="J52" s="25">
        <v>9</v>
      </c>
      <c r="K52" s="25">
        <v>0</v>
      </c>
      <c r="L52" s="25">
        <v>9.0000000000000018</v>
      </c>
      <c r="M52" s="25">
        <v>0</v>
      </c>
      <c r="N52" s="25">
        <v>37</v>
      </c>
      <c r="O52" s="25">
        <v>0</v>
      </c>
      <c r="P52" s="25">
        <v>33</v>
      </c>
      <c r="Q52" s="25">
        <v>0</v>
      </c>
      <c r="R52" s="25">
        <v>1</v>
      </c>
      <c r="S52" s="25">
        <f t="shared" si="6"/>
        <v>0</v>
      </c>
      <c r="T52" s="25">
        <f t="shared" si="7"/>
        <v>95</v>
      </c>
      <c r="U52" s="25">
        <f t="shared" si="8"/>
        <v>95</v>
      </c>
    </row>
    <row r="53" spans="1:21" ht="18" customHeight="1" x14ac:dyDescent="0.25">
      <c r="A53" s="231"/>
      <c r="B53" s="30" t="s">
        <v>110</v>
      </c>
      <c r="C53" s="25">
        <v>0</v>
      </c>
      <c r="D53" s="25">
        <v>10.000000000000004</v>
      </c>
      <c r="E53" s="25">
        <v>0</v>
      </c>
      <c r="F53" s="25">
        <v>22.000000000000004</v>
      </c>
      <c r="G53" s="25">
        <v>0</v>
      </c>
      <c r="H53" s="25">
        <v>50</v>
      </c>
      <c r="I53" s="25">
        <v>0</v>
      </c>
      <c r="J53" s="25">
        <v>38</v>
      </c>
      <c r="K53" s="25">
        <v>0</v>
      </c>
      <c r="L53" s="25">
        <v>13.000000000000004</v>
      </c>
      <c r="M53" s="25">
        <v>0</v>
      </c>
      <c r="N53" s="25">
        <v>30</v>
      </c>
      <c r="O53" s="25">
        <v>0</v>
      </c>
      <c r="P53" s="25">
        <v>21</v>
      </c>
      <c r="Q53" s="25">
        <v>0</v>
      </c>
      <c r="R53" s="25">
        <v>1</v>
      </c>
      <c r="S53" s="25">
        <f t="shared" si="6"/>
        <v>0</v>
      </c>
      <c r="T53" s="25">
        <f t="shared" si="7"/>
        <v>185</v>
      </c>
      <c r="U53" s="25">
        <f t="shared" si="8"/>
        <v>185</v>
      </c>
    </row>
    <row r="54" spans="1:21" ht="18" customHeight="1" x14ac:dyDescent="0.25">
      <c r="A54" s="231"/>
      <c r="B54" s="114" t="s">
        <v>111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  <c r="H54" s="25">
        <v>1</v>
      </c>
      <c r="I54" s="25">
        <v>0</v>
      </c>
      <c r="J54" s="25">
        <v>1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>
        <f t="shared" si="6"/>
        <v>0</v>
      </c>
      <c r="T54" s="25">
        <f t="shared" si="7"/>
        <v>2</v>
      </c>
      <c r="U54" s="25">
        <f t="shared" si="8"/>
        <v>2</v>
      </c>
    </row>
    <row r="55" spans="1:21" ht="18" customHeight="1" x14ac:dyDescent="0.25">
      <c r="A55" s="231"/>
      <c r="B55" s="154" t="s">
        <v>163</v>
      </c>
      <c r="C55" s="25">
        <v>0</v>
      </c>
      <c r="D55" s="25">
        <v>2</v>
      </c>
      <c r="E55" s="25">
        <v>3</v>
      </c>
      <c r="F55" s="25">
        <v>0</v>
      </c>
      <c r="G55" s="25">
        <v>2</v>
      </c>
      <c r="H55" s="25">
        <v>1</v>
      </c>
      <c r="I55" s="25">
        <v>0</v>
      </c>
      <c r="J55" s="25">
        <v>4</v>
      </c>
      <c r="K55" s="25">
        <v>1</v>
      </c>
      <c r="L55" s="25">
        <v>0</v>
      </c>
      <c r="M55" s="25">
        <v>0</v>
      </c>
      <c r="N55" s="25">
        <v>0</v>
      </c>
      <c r="O55" s="25">
        <v>0</v>
      </c>
      <c r="P55" s="25">
        <v>1</v>
      </c>
      <c r="Q55" s="25">
        <v>0</v>
      </c>
      <c r="R55" s="25">
        <v>0</v>
      </c>
      <c r="S55" s="25">
        <f t="shared" si="6"/>
        <v>6</v>
      </c>
      <c r="T55" s="25">
        <f t="shared" si="7"/>
        <v>8</v>
      </c>
      <c r="U55" s="25">
        <f t="shared" si="8"/>
        <v>14</v>
      </c>
    </row>
    <row r="56" spans="1:21" ht="18" customHeight="1" thickBot="1" x14ac:dyDescent="0.3">
      <c r="A56" s="234"/>
      <c r="B56" s="76" t="s">
        <v>4</v>
      </c>
      <c r="C56" s="153">
        <f>SUM(C50:C55)</f>
        <v>0</v>
      </c>
      <c r="D56" s="153">
        <f t="shared" ref="D56:R56" si="10">SUM(D50:D55)</f>
        <v>13.000000000000004</v>
      </c>
      <c r="E56" s="153">
        <f t="shared" si="10"/>
        <v>3</v>
      </c>
      <c r="F56" s="153">
        <f t="shared" si="10"/>
        <v>25.000000000000004</v>
      </c>
      <c r="G56" s="153">
        <f t="shared" si="10"/>
        <v>2</v>
      </c>
      <c r="H56" s="153">
        <f t="shared" si="10"/>
        <v>64</v>
      </c>
      <c r="I56" s="153">
        <f t="shared" si="10"/>
        <v>0</v>
      </c>
      <c r="J56" s="153">
        <f t="shared" si="10"/>
        <v>70</v>
      </c>
      <c r="K56" s="153">
        <f t="shared" si="10"/>
        <v>1</v>
      </c>
      <c r="L56" s="153">
        <f t="shared" si="10"/>
        <v>26.000000000000007</v>
      </c>
      <c r="M56" s="153">
        <f t="shared" si="10"/>
        <v>0</v>
      </c>
      <c r="N56" s="153">
        <f t="shared" si="10"/>
        <v>122</v>
      </c>
      <c r="O56" s="153">
        <f t="shared" si="10"/>
        <v>0</v>
      </c>
      <c r="P56" s="153">
        <f t="shared" si="10"/>
        <v>104</v>
      </c>
      <c r="Q56" s="153">
        <f t="shared" si="10"/>
        <v>0</v>
      </c>
      <c r="R56" s="153">
        <f t="shared" si="10"/>
        <v>3.0000000000000009</v>
      </c>
      <c r="S56" s="153">
        <f t="shared" si="6"/>
        <v>6</v>
      </c>
      <c r="T56" s="153">
        <f t="shared" si="7"/>
        <v>427</v>
      </c>
      <c r="U56" s="153">
        <f t="shared" si="8"/>
        <v>433</v>
      </c>
    </row>
    <row r="57" spans="1:21" ht="15.75" thickTop="1" x14ac:dyDescent="0.25"/>
    <row r="63" spans="1:21" ht="18.75" thickBot="1" x14ac:dyDescent="0.3">
      <c r="A63" s="248" t="s">
        <v>227</v>
      </c>
      <c r="B63" s="248"/>
      <c r="C63" s="248"/>
      <c r="D63" s="248"/>
      <c r="E63" s="248"/>
      <c r="F63" s="248"/>
      <c r="G63" s="248"/>
      <c r="H63" s="248"/>
      <c r="I63" s="248"/>
      <c r="J63" s="248"/>
      <c r="K63" s="248"/>
      <c r="L63" s="248"/>
      <c r="M63" s="248"/>
      <c r="N63" s="248"/>
      <c r="O63" s="248"/>
      <c r="P63" s="248"/>
      <c r="Q63" s="248"/>
      <c r="R63" s="248"/>
      <c r="S63" s="248"/>
      <c r="T63" s="248"/>
      <c r="U63" s="248"/>
    </row>
    <row r="64" spans="1:21" ht="24" customHeight="1" thickTop="1" x14ac:dyDescent="0.25">
      <c r="A64" s="201" t="s">
        <v>9</v>
      </c>
      <c r="B64" s="201" t="s">
        <v>100</v>
      </c>
      <c r="C64" s="263" t="s">
        <v>101</v>
      </c>
      <c r="D64" s="263"/>
      <c r="E64" s="263" t="s">
        <v>102</v>
      </c>
      <c r="F64" s="263"/>
      <c r="G64" s="263" t="s">
        <v>103</v>
      </c>
      <c r="H64" s="263"/>
      <c r="I64" s="263" t="s">
        <v>104</v>
      </c>
      <c r="J64" s="263"/>
      <c r="K64" s="263" t="s">
        <v>154</v>
      </c>
      <c r="L64" s="263"/>
      <c r="M64" s="263" t="s">
        <v>105</v>
      </c>
      <c r="N64" s="263"/>
      <c r="O64" s="263" t="s">
        <v>106</v>
      </c>
      <c r="P64" s="263"/>
      <c r="Q64" s="263" t="s">
        <v>58</v>
      </c>
      <c r="R64" s="263"/>
      <c r="S64" s="263" t="s">
        <v>4</v>
      </c>
      <c r="T64" s="263"/>
      <c r="U64" s="263"/>
    </row>
    <row r="65" spans="1:21" ht="3.75" customHeight="1" x14ac:dyDescent="0.25">
      <c r="A65" s="202"/>
      <c r="B65" s="202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</row>
    <row r="66" spans="1:21" ht="17.25" customHeight="1" thickBot="1" x14ac:dyDescent="0.3">
      <c r="A66" s="202"/>
      <c r="B66" s="202"/>
      <c r="C66" s="19" t="s">
        <v>66</v>
      </c>
      <c r="D66" s="19" t="s">
        <v>67</v>
      </c>
      <c r="E66" s="19" t="s">
        <v>66</v>
      </c>
      <c r="F66" s="19" t="s">
        <v>67</v>
      </c>
      <c r="G66" s="19" t="s">
        <v>66</v>
      </c>
      <c r="H66" s="19" t="s">
        <v>67</v>
      </c>
      <c r="I66" s="19" t="s">
        <v>66</v>
      </c>
      <c r="J66" s="19" t="s">
        <v>67</v>
      </c>
      <c r="K66" s="19" t="s">
        <v>66</v>
      </c>
      <c r="L66" s="19" t="s">
        <v>67</v>
      </c>
      <c r="M66" s="19" t="s">
        <v>66</v>
      </c>
      <c r="N66" s="19" t="s">
        <v>67</v>
      </c>
      <c r="O66" s="19" t="s">
        <v>66</v>
      </c>
      <c r="P66" s="19" t="s">
        <v>67</v>
      </c>
      <c r="Q66" s="19" t="s">
        <v>66</v>
      </c>
      <c r="R66" s="19" t="s">
        <v>67</v>
      </c>
      <c r="S66" s="19" t="s">
        <v>66</v>
      </c>
      <c r="T66" s="19" t="s">
        <v>67</v>
      </c>
      <c r="U66" s="19" t="s">
        <v>28</v>
      </c>
    </row>
    <row r="67" spans="1:21" ht="18" customHeight="1" thickTop="1" x14ac:dyDescent="0.25">
      <c r="A67" s="233" t="s">
        <v>16</v>
      </c>
      <c r="B67" s="29" t="s">
        <v>107</v>
      </c>
      <c r="C67" s="112">
        <v>0</v>
      </c>
      <c r="D67" s="112">
        <v>0</v>
      </c>
      <c r="E67" s="112">
        <v>0</v>
      </c>
      <c r="F67" s="112">
        <v>0</v>
      </c>
      <c r="G67" s="112">
        <v>0</v>
      </c>
      <c r="H67" s="112">
        <v>0</v>
      </c>
      <c r="I67" s="112">
        <v>1.0000000000000002</v>
      </c>
      <c r="J67" s="112">
        <v>1.0000000000000002</v>
      </c>
      <c r="K67" s="112">
        <v>0</v>
      </c>
      <c r="L67" s="112">
        <v>0</v>
      </c>
      <c r="M67" s="112">
        <v>0</v>
      </c>
      <c r="N67" s="112">
        <v>2</v>
      </c>
      <c r="O67" s="112">
        <v>0</v>
      </c>
      <c r="P67" s="112">
        <v>4</v>
      </c>
      <c r="Q67" s="112">
        <v>0</v>
      </c>
      <c r="R67" s="112">
        <v>0</v>
      </c>
      <c r="S67" s="112">
        <f t="shared" ref="S67:T68" si="11">SUM(Q67,O67,M67,K67,I67,G67,E67,C67)</f>
        <v>1.0000000000000002</v>
      </c>
      <c r="T67" s="112">
        <f t="shared" si="11"/>
        <v>7</v>
      </c>
      <c r="U67" s="112">
        <f>SUM(S67:T67)</f>
        <v>8</v>
      </c>
    </row>
    <row r="68" spans="1:21" ht="18" customHeight="1" x14ac:dyDescent="0.25">
      <c r="A68" s="231"/>
      <c r="B68" s="30" t="s">
        <v>108</v>
      </c>
      <c r="C68" s="113">
        <v>0</v>
      </c>
      <c r="D68" s="113">
        <v>0</v>
      </c>
      <c r="E68" s="113">
        <v>0</v>
      </c>
      <c r="F68" s="113">
        <v>0</v>
      </c>
      <c r="G68" s="113">
        <v>0</v>
      </c>
      <c r="H68" s="113">
        <v>0</v>
      </c>
      <c r="I68" s="113">
        <v>0</v>
      </c>
      <c r="J68" s="113">
        <v>2</v>
      </c>
      <c r="K68" s="113">
        <v>0</v>
      </c>
      <c r="L68" s="113">
        <v>0</v>
      </c>
      <c r="M68" s="113">
        <v>0</v>
      </c>
      <c r="N68" s="113">
        <v>1</v>
      </c>
      <c r="O68" s="113">
        <v>0</v>
      </c>
      <c r="P68" s="113">
        <v>3</v>
      </c>
      <c r="Q68" s="113">
        <v>0</v>
      </c>
      <c r="R68" s="113">
        <v>0</v>
      </c>
      <c r="S68" s="113">
        <f t="shared" si="11"/>
        <v>0</v>
      </c>
      <c r="T68" s="113">
        <f t="shared" si="11"/>
        <v>6</v>
      </c>
      <c r="U68" s="113">
        <f>SUM(S68:T68)</f>
        <v>6</v>
      </c>
    </row>
    <row r="69" spans="1:21" ht="18" customHeight="1" x14ac:dyDescent="0.25">
      <c r="A69" s="231"/>
      <c r="B69" s="30" t="s">
        <v>109</v>
      </c>
      <c r="C69" s="113">
        <v>0</v>
      </c>
      <c r="D69" s="113">
        <v>1.0000000000000002</v>
      </c>
      <c r="E69" s="113">
        <v>0</v>
      </c>
      <c r="F69" s="113">
        <v>0</v>
      </c>
      <c r="G69" s="113">
        <v>0</v>
      </c>
      <c r="H69" s="113">
        <v>3</v>
      </c>
      <c r="I69" s="113">
        <v>0</v>
      </c>
      <c r="J69" s="113">
        <v>3.0000000000000004</v>
      </c>
      <c r="K69" s="113">
        <v>0</v>
      </c>
      <c r="L69" s="113">
        <v>0</v>
      </c>
      <c r="M69" s="113">
        <v>0</v>
      </c>
      <c r="N69" s="113">
        <v>0</v>
      </c>
      <c r="O69" s="113">
        <v>0</v>
      </c>
      <c r="P69" s="113">
        <v>0</v>
      </c>
      <c r="Q69" s="113">
        <v>0</v>
      </c>
      <c r="R69" s="113">
        <v>0</v>
      </c>
      <c r="S69" s="113">
        <f t="shared" ref="S69:S80" si="12">SUM(Q69,O69,M69,K69,I69,G69,E69,C69)</f>
        <v>0</v>
      </c>
      <c r="T69" s="113">
        <f t="shared" ref="T69:T80" si="13">SUM(R69,P69,N69,L69,J69,H69,F69,D69)</f>
        <v>7</v>
      </c>
      <c r="U69" s="113">
        <f t="shared" ref="U69:U80" si="14">SUM(S69:T69)</f>
        <v>7</v>
      </c>
    </row>
    <row r="70" spans="1:21" ht="18" customHeight="1" x14ac:dyDescent="0.25">
      <c r="A70" s="231"/>
      <c r="B70" s="30" t="s">
        <v>110</v>
      </c>
      <c r="C70" s="113">
        <v>0</v>
      </c>
      <c r="D70" s="113">
        <v>1.0000000000000002</v>
      </c>
      <c r="E70" s="113">
        <v>0</v>
      </c>
      <c r="F70" s="113">
        <v>4</v>
      </c>
      <c r="G70" s="113">
        <v>0</v>
      </c>
      <c r="H70" s="113">
        <v>10</v>
      </c>
      <c r="I70" s="113">
        <v>0</v>
      </c>
      <c r="J70" s="113">
        <v>0</v>
      </c>
      <c r="K70" s="113">
        <v>0</v>
      </c>
      <c r="L70" s="113">
        <v>0</v>
      </c>
      <c r="M70" s="113">
        <v>0</v>
      </c>
      <c r="N70" s="113">
        <v>0</v>
      </c>
      <c r="O70" s="113">
        <v>0</v>
      </c>
      <c r="P70" s="113">
        <v>0</v>
      </c>
      <c r="Q70" s="113">
        <v>0</v>
      </c>
      <c r="R70" s="113">
        <v>0</v>
      </c>
      <c r="S70" s="113">
        <f t="shared" si="12"/>
        <v>0</v>
      </c>
      <c r="T70" s="113">
        <f t="shared" si="13"/>
        <v>15</v>
      </c>
      <c r="U70" s="113">
        <f t="shared" si="14"/>
        <v>15</v>
      </c>
    </row>
    <row r="71" spans="1:21" ht="18" customHeight="1" x14ac:dyDescent="0.25">
      <c r="A71" s="231"/>
      <c r="B71" s="114" t="s">
        <v>111</v>
      </c>
      <c r="C71" s="113">
        <v>0</v>
      </c>
      <c r="D71" s="113">
        <v>0</v>
      </c>
      <c r="E71" s="113">
        <v>0</v>
      </c>
      <c r="F71" s="113">
        <v>0</v>
      </c>
      <c r="G71" s="113">
        <v>0</v>
      </c>
      <c r="H71" s="113">
        <v>1</v>
      </c>
      <c r="I71" s="113">
        <v>0</v>
      </c>
      <c r="J71" s="113">
        <v>1</v>
      </c>
      <c r="K71" s="113">
        <v>0</v>
      </c>
      <c r="L71" s="113">
        <v>0</v>
      </c>
      <c r="M71" s="113">
        <v>0</v>
      </c>
      <c r="N71" s="113">
        <v>0</v>
      </c>
      <c r="O71" s="113">
        <v>0</v>
      </c>
      <c r="P71" s="113">
        <v>0</v>
      </c>
      <c r="Q71" s="113">
        <v>0</v>
      </c>
      <c r="R71" s="113">
        <v>0</v>
      </c>
      <c r="S71" s="113">
        <f t="shared" si="12"/>
        <v>0</v>
      </c>
      <c r="T71" s="113">
        <f t="shared" si="13"/>
        <v>2</v>
      </c>
      <c r="U71" s="113">
        <f t="shared" si="14"/>
        <v>2</v>
      </c>
    </row>
    <row r="72" spans="1:21" ht="18" customHeight="1" x14ac:dyDescent="0.25">
      <c r="A72" s="231"/>
      <c r="B72" s="154" t="s">
        <v>163</v>
      </c>
      <c r="C72" s="113">
        <v>2.0000000000000004</v>
      </c>
      <c r="D72" s="113">
        <v>2.0000000000000004</v>
      </c>
      <c r="E72" s="113">
        <v>2.0000000000000004</v>
      </c>
      <c r="F72" s="113">
        <v>3</v>
      </c>
      <c r="G72" s="113">
        <v>0</v>
      </c>
      <c r="H72" s="113">
        <v>2.0000000000000004</v>
      </c>
      <c r="I72" s="113">
        <v>0</v>
      </c>
      <c r="J72" s="113">
        <v>0</v>
      </c>
      <c r="K72" s="113">
        <v>0</v>
      </c>
      <c r="L72" s="113">
        <v>0</v>
      </c>
      <c r="M72" s="113">
        <v>0</v>
      </c>
      <c r="N72" s="113">
        <v>0</v>
      </c>
      <c r="O72" s="113">
        <v>0</v>
      </c>
      <c r="P72" s="113">
        <v>0</v>
      </c>
      <c r="Q72" s="113">
        <v>0</v>
      </c>
      <c r="R72" s="113">
        <v>0</v>
      </c>
      <c r="S72" s="113">
        <f t="shared" si="12"/>
        <v>4.0000000000000009</v>
      </c>
      <c r="T72" s="113">
        <f t="shared" si="13"/>
        <v>7</v>
      </c>
      <c r="U72" s="113">
        <f t="shared" si="14"/>
        <v>11</v>
      </c>
    </row>
    <row r="73" spans="1:21" ht="18" customHeight="1" x14ac:dyDescent="0.25">
      <c r="A73" s="231"/>
      <c r="B73" s="30" t="s">
        <v>4</v>
      </c>
      <c r="C73" s="113">
        <f>SUM(C67:C72)</f>
        <v>2.0000000000000004</v>
      </c>
      <c r="D73" s="113">
        <f t="shared" ref="D73:R73" si="15">SUM(D67:D72)</f>
        <v>4.0000000000000009</v>
      </c>
      <c r="E73" s="113">
        <f t="shared" si="15"/>
        <v>2.0000000000000004</v>
      </c>
      <c r="F73" s="113">
        <f t="shared" si="15"/>
        <v>7</v>
      </c>
      <c r="G73" s="113">
        <f t="shared" si="15"/>
        <v>0</v>
      </c>
      <c r="H73" s="113">
        <f t="shared" si="15"/>
        <v>16</v>
      </c>
      <c r="I73" s="113">
        <f t="shared" si="15"/>
        <v>1.0000000000000002</v>
      </c>
      <c r="J73" s="113">
        <f t="shared" si="15"/>
        <v>7</v>
      </c>
      <c r="K73" s="113">
        <f t="shared" si="15"/>
        <v>0</v>
      </c>
      <c r="L73" s="113">
        <f t="shared" si="15"/>
        <v>0</v>
      </c>
      <c r="M73" s="113">
        <f t="shared" si="15"/>
        <v>0</v>
      </c>
      <c r="N73" s="113">
        <f t="shared" si="15"/>
        <v>3</v>
      </c>
      <c r="O73" s="113">
        <f t="shared" si="15"/>
        <v>0</v>
      </c>
      <c r="P73" s="113">
        <f t="shared" si="15"/>
        <v>7</v>
      </c>
      <c r="Q73" s="113">
        <f t="shared" si="15"/>
        <v>0</v>
      </c>
      <c r="R73" s="113">
        <f t="shared" si="15"/>
        <v>0</v>
      </c>
      <c r="S73" s="113">
        <f t="shared" si="12"/>
        <v>5.0000000000000018</v>
      </c>
      <c r="T73" s="113">
        <f t="shared" si="13"/>
        <v>44</v>
      </c>
      <c r="U73" s="113">
        <f t="shared" si="14"/>
        <v>49</v>
      </c>
    </row>
    <row r="74" spans="1:21" ht="18" customHeight="1" x14ac:dyDescent="0.25">
      <c r="A74" s="231" t="s">
        <v>17</v>
      </c>
      <c r="B74" s="30" t="s">
        <v>107</v>
      </c>
      <c r="C74" s="113">
        <v>0</v>
      </c>
      <c r="D74" s="113">
        <v>0</v>
      </c>
      <c r="E74" s="113">
        <v>0</v>
      </c>
      <c r="F74" s="113">
        <v>0</v>
      </c>
      <c r="G74" s="113">
        <v>0</v>
      </c>
      <c r="H74" s="113">
        <v>0</v>
      </c>
      <c r="I74" s="113">
        <v>0</v>
      </c>
      <c r="J74" s="113">
        <v>2</v>
      </c>
      <c r="K74" s="113">
        <v>0</v>
      </c>
      <c r="L74" s="113">
        <v>0</v>
      </c>
      <c r="M74" s="113">
        <v>0</v>
      </c>
      <c r="N74" s="113">
        <v>3</v>
      </c>
      <c r="O74" s="113">
        <v>0</v>
      </c>
      <c r="P74" s="113">
        <v>5</v>
      </c>
      <c r="Q74" s="113">
        <v>1</v>
      </c>
      <c r="R74" s="113">
        <v>0</v>
      </c>
      <c r="S74" s="113">
        <f t="shared" si="12"/>
        <v>1</v>
      </c>
      <c r="T74" s="113">
        <f t="shared" si="13"/>
        <v>10</v>
      </c>
      <c r="U74" s="113">
        <f t="shared" si="14"/>
        <v>11</v>
      </c>
    </row>
    <row r="75" spans="1:21" ht="18" customHeight="1" x14ac:dyDescent="0.25">
      <c r="A75" s="231"/>
      <c r="B75" s="30" t="s">
        <v>108</v>
      </c>
      <c r="C75" s="113">
        <v>0</v>
      </c>
      <c r="D75" s="113">
        <v>0</v>
      </c>
      <c r="E75" s="113">
        <v>0</v>
      </c>
      <c r="F75" s="113">
        <v>0</v>
      </c>
      <c r="G75" s="113">
        <v>0</v>
      </c>
      <c r="H75" s="113">
        <v>0</v>
      </c>
      <c r="I75" s="113">
        <v>0</v>
      </c>
      <c r="J75" s="113">
        <v>0</v>
      </c>
      <c r="K75" s="113">
        <v>0</v>
      </c>
      <c r="L75" s="113">
        <v>0</v>
      </c>
      <c r="M75" s="113">
        <v>0</v>
      </c>
      <c r="N75" s="113">
        <v>4</v>
      </c>
      <c r="O75" s="113">
        <v>0</v>
      </c>
      <c r="P75" s="113">
        <v>4</v>
      </c>
      <c r="Q75" s="113">
        <v>0</v>
      </c>
      <c r="R75" s="113">
        <v>0</v>
      </c>
      <c r="S75" s="113">
        <f t="shared" si="12"/>
        <v>0</v>
      </c>
      <c r="T75" s="113">
        <f t="shared" si="13"/>
        <v>8</v>
      </c>
      <c r="U75" s="113">
        <f t="shared" si="14"/>
        <v>8</v>
      </c>
    </row>
    <row r="76" spans="1:21" ht="18" customHeight="1" x14ac:dyDescent="0.25">
      <c r="A76" s="231"/>
      <c r="B76" s="30" t="s">
        <v>109</v>
      </c>
      <c r="C76" s="113">
        <v>0</v>
      </c>
      <c r="D76" s="113">
        <v>0</v>
      </c>
      <c r="E76" s="113">
        <v>0</v>
      </c>
      <c r="F76" s="113">
        <v>0</v>
      </c>
      <c r="G76" s="113">
        <v>0</v>
      </c>
      <c r="H76" s="113">
        <v>0</v>
      </c>
      <c r="I76" s="113">
        <v>0</v>
      </c>
      <c r="J76" s="113">
        <v>0</v>
      </c>
      <c r="K76" s="113">
        <v>0</v>
      </c>
      <c r="L76" s="113">
        <v>0</v>
      </c>
      <c r="M76" s="113">
        <v>0</v>
      </c>
      <c r="N76" s="113">
        <v>3</v>
      </c>
      <c r="O76" s="113">
        <v>0</v>
      </c>
      <c r="P76" s="113">
        <v>1</v>
      </c>
      <c r="Q76" s="113">
        <v>0</v>
      </c>
      <c r="R76" s="113">
        <v>0</v>
      </c>
      <c r="S76" s="113">
        <f t="shared" si="12"/>
        <v>0</v>
      </c>
      <c r="T76" s="113">
        <f t="shared" si="13"/>
        <v>4</v>
      </c>
      <c r="U76" s="113">
        <f t="shared" si="14"/>
        <v>4</v>
      </c>
    </row>
    <row r="77" spans="1:21" ht="18" customHeight="1" x14ac:dyDescent="0.25">
      <c r="A77" s="231"/>
      <c r="B77" s="30" t="s">
        <v>110</v>
      </c>
      <c r="C77" s="113">
        <v>0</v>
      </c>
      <c r="D77" s="113">
        <v>3</v>
      </c>
      <c r="E77" s="113">
        <v>0</v>
      </c>
      <c r="F77" s="113">
        <v>7.0000000000000009</v>
      </c>
      <c r="G77" s="113">
        <v>0</v>
      </c>
      <c r="H77" s="113">
        <v>8</v>
      </c>
      <c r="I77" s="113">
        <v>0</v>
      </c>
      <c r="J77" s="113">
        <v>4</v>
      </c>
      <c r="K77" s="113">
        <v>0</v>
      </c>
      <c r="L77" s="113">
        <v>0</v>
      </c>
      <c r="M77" s="113">
        <v>0</v>
      </c>
      <c r="N77" s="113">
        <v>5</v>
      </c>
      <c r="O77" s="113">
        <v>0</v>
      </c>
      <c r="P77" s="113">
        <v>1</v>
      </c>
      <c r="Q77" s="113">
        <v>0</v>
      </c>
      <c r="R77" s="113">
        <v>0</v>
      </c>
      <c r="S77" s="113">
        <f t="shared" si="12"/>
        <v>0</v>
      </c>
      <c r="T77" s="113">
        <f t="shared" si="13"/>
        <v>28</v>
      </c>
      <c r="U77" s="113">
        <f t="shared" si="14"/>
        <v>28</v>
      </c>
    </row>
    <row r="78" spans="1:21" ht="18" customHeight="1" x14ac:dyDescent="0.25">
      <c r="A78" s="231"/>
      <c r="B78" s="114" t="s">
        <v>111</v>
      </c>
      <c r="C78" s="113">
        <v>0</v>
      </c>
      <c r="D78" s="113">
        <v>0</v>
      </c>
      <c r="E78" s="113">
        <v>0</v>
      </c>
      <c r="F78" s="113">
        <v>0</v>
      </c>
      <c r="G78" s="113">
        <v>0</v>
      </c>
      <c r="H78" s="113">
        <v>1</v>
      </c>
      <c r="I78" s="113">
        <v>0</v>
      </c>
      <c r="J78" s="113">
        <v>2</v>
      </c>
      <c r="K78" s="113">
        <v>0</v>
      </c>
      <c r="L78" s="113">
        <v>0</v>
      </c>
      <c r="M78" s="113">
        <v>0</v>
      </c>
      <c r="N78" s="113">
        <v>1</v>
      </c>
      <c r="O78" s="113">
        <v>0</v>
      </c>
      <c r="P78" s="113">
        <v>0</v>
      </c>
      <c r="Q78" s="113">
        <v>0</v>
      </c>
      <c r="R78" s="113">
        <v>0</v>
      </c>
      <c r="S78" s="113">
        <f t="shared" si="12"/>
        <v>0</v>
      </c>
      <c r="T78" s="113">
        <f t="shared" si="13"/>
        <v>4</v>
      </c>
      <c r="U78" s="113">
        <f t="shared" si="14"/>
        <v>4</v>
      </c>
    </row>
    <row r="79" spans="1:21" ht="18" customHeight="1" x14ac:dyDescent="0.25">
      <c r="A79" s="231"/>
      <c r="B79" s="154" t="s">
        <v>163</v>
      </c>
      <c r="C79" s="113">
        <v>0</v>
      </c>
      <c r="D79" s="113">
        <v>0</v>
      </c>
      <c r="E79" s="113">
        <v>0</v>
      </c>
      <c r="F79" s="113">
        <v>1</v>
      </c>
      <c r="G79" s="113">
        <v>0</v>
      </c>
      <c r="H79" s="113">
        <v>1</v>
      </c>
      <c r="I79" s="113">
        <v>0</v>
      </c>
      <c r="J79" s="113">
        <v>3</v>
      </c>
      <c r="K79" s="113">
        <v>1</v>
      </c>
      <c r="L79" s="113">
        <v>0</v>
      </c>
      <c r="M79" s="113">
        <v>0</v>
      </c>
      <c r="N79" s="113">
        <v>3</v>
      </c>
      <c r="O79" s="113">
        <v>0</v>
      </c>
      <c r="P79" s="113">
        <v>1</v>
      </c>
      <c r="Q79" s="113">
        <v>0</v>
      </c>
      <c r="R79" s="113">
        <v>0</v>
      </c>
      <c r="S79" s="113">
        <f t="shared" si="12"/>
        <v>1</v>
      </c>
      <c r="T79" s="113">
        <f t="shared" si="13"/>
        <v>9</v>
      </c>
      <c r="U79" s="113">
        <f t="shared" si="14"/>
        <v>10</v>
      </c>
    </row>
    <row r="80" spans="1:21" ht="18" customHeight="1" x14ac:dyDescent="0.25">
      <c r="A80" s="231"/>
      <c r="B80" s="30" t="s">
        <v>4</v>
      </c>
      <c r="C80" s="113">
        <f>SUM(C74:C79)</f>
        <v>0</v>
      </c>
      <c r="D80" s="113">
        <f t="shared" ref="D80:R80" si="16">SUM(D74:D79)</f>
        <v>3</v>
      </c>
      <c r="E80" s="113">
        <f t="shared" si="16"/>
        <v>0</v>
      </c>
      <c r="F80" s="113">
        <f t="shared" si="16"/>
        <v>8</v>
      </c>
      <c r="G80" s="113">
        <f t="shared" si="16"/>
        <v>0</v>
      </c>
      <c r="H80" s="113">
        <f t="shared" si="16"/>
        <v>10</v>
      </c>
      <c r="I80" s="113">
        <f t="shared" si="16"/>
        <v>0</v>
      </c>
      <c r="J80" s="113">
        <f t="shared" si="16"/>
        <v>11</v>
      </c>
      <c r="K80" s="113">
        <f t="shared" si="16"/>
        <v>1</v>
      </c>
      <c r="L80" s="113">
        <f t="shared" si="16"/>
        <v>0</v>
      </c>
      <c r="M80" s="113">
        <f t="shared" si="16"/>
        <v>0</v>
      </c>
      <c r="N80" s="113">
        <f t="shared" si="16"/>
        <v>19</v>
      </c>
      <c r="O80" s="113">
        <f t="shared" si="16"/>
        <v>0</v>
      </c>
      <c r="P80" s="113">
        <f t="shared" si="16"/>
        <v>12</v>
      </c>
      <c r="Q80" s="113">
        <f t="shared" si="16"/>
        <v>1</v>
      </c>
      <c r="R80" s="113">
        <f t="shared" si="16"/>
        <v>0</v>
      </c>
      <c r="S80" s="113">
        <f t="shared" si="12"/>
        <v>2</v>
      </c>
      <c r="T80" s="113">
        <f t="shared" si="13"/>
        <v>63</v>
      </c>
      <c r="U80" s="113">
        <f t="shared" si="14"/>
        <v>65</v>
      </c>
    </row>
    <row r="81" spans="1:21" ht="18" customHeight="1" x14ac:dyDescent="0.25">
      <c r="A81" s="231" t="s">
        <v>18</v>
      </c>
      <c r="B81" s="30" t="s">
        <v>107</v>
      </c>
      <c r="C81" s="113" t="s">
        <v>148</v>
      </c>
      <c r="D81" s="113" t="s">
        <v>148</v>
      </c>
      <c r="E81" s="113" t="s">
        <v>148</v>
      </c>
      <c r="F81" s="113" t="s">
        <v>148</v>
      </c>
      <c r="G81" s="113" t="s">
        <v>148</v>
      </c>
      <c r="H81" s="113" t="s">
        <v>148</v>
      </c>
      <c r="I81" s="113" t="s">
        <v>148</v>
      </c>
      <c r="J81" s="113" t="s">
        <v>148</v>
      </c>
      <c r="K81" s="113" t="s">
        <v>148</v>
      </c>
      <c r="L81" s="113" t="s">
        <v>148</v>
      </c>
      <c r="M81" s="113" t="s">
        <v>148</v>
      </c>
      <c r="N81" s="113" t="s">
        <v>148</v>
      </c>
      <c r="O81" s="113" t="s">
        <v>148</v>
      </c>
      <c r="P81" s="113" t="s">
        <v>148</v>
      </c>
      <c r="Q81" s="113" t="s">
        <v>148</v>
      </c>
      <c r="R81" s="113" t="s">
        <v>148</v>
      </c>
      <c r="S81" s="113" t="s">
        <v>148</v>
      </c>
      <c r="T81" s="113" t="s">
        <v>148</v>
      </c>
      <c r="U81" s="113" t="s">
        <v>148</v>
      </c>
    </row>
    <row r="82" spans="1:21" ht="18" customHeight="1" x14ac:dyDescent="0.25">
      <c r="A82" s="231"/>
      <c r="B82" s="30" t="s">
        <v>108</v>
      </c>
      <c r="C82" s="113" t="s">
        <v>148</v>
      </c>
      <c r="D82" s="113" t="s">
        <v>148</v>
      </c>
      <c r="E82" s="113" t="s">
        <v>148</v>
      </c>
      <c r="F82" s="113" t="s">
        <v>148</v>
      </c>
      <c r="G82" s="113" t="s">
        <v>148</v>
      </c>
      <c r="H82" s="113" t="s">
        <v>148</v>
      </c>
      <c r="I82" s="113" t="s">
        <v>148</v>
      </c>
      <c r="J82" s="113" t="s">
        <v>148</v>
      </c>
      <c r="K82" s="113" t="s">
        <v>148</v>
      </c>
      <c r="L82" s="113" t="s">
        <v>148</v>
      </c>
      <c r="M82" s="113" t="s">
        <v>148</v>
      </c>
      <c r="N82" s="113" t="s">
        <v>148</v>
      </c>
      <c r="O82" s="113" t="s">
        <v>148</v>
      </c>
      <c r="P82" s="113" t="s">
        <v>148</v>
      </c>
      <c r="Q82" s="113" t="s">
        <v>148</v>
      </c>
      <c r="R82" s="113" t="s">
        <v>148</v>
      </c>
      <c r="S82" s="113" t="s">
        <v>148</v>
      </c>
      <c r="T82" s="113" t="s">
        <v>148</v>
      </c>
      <c r="U82" s="113" t="s">
        <v>148</v>
      </c>
    </row>
    <row r="83" spans="1:21" ht="18" customHeight="1" x14ac:dyDescent="0.25">
      <c r="A83" s="231"/>
      <c r="B83" s="30" t="s">
        <v>109</v>
      </c>
      <c r="C83" s="113" t="s">
        <v>148</v>
      </c>
      <c r="D83" s="113" t="s">
        <v>148</v>
      </c>
      <c r="E83" s="113" t="s">
        <v>148</v>
      </c>
      <c r="F83" s="113" t="s">
        <v>148</v>
      </c>
      <c r="G83" s="113" t="s">
        <v>148</v>
      </c>
      <c r="H83" s="113" t="s">
        <v>148</v>
      </c>
      <c r="I83" s="113" t="s">
        <v>148</v>
      </c>
      <c r="J83" s="113" t="s">
        <v>148</v>
      </c>
      <c r="K83" s="113" t="s">
        <v>148</v>
      </c>
      <c r="L83" s="113" t="s">
        <v>148</v>
      </c>
      <c r="M83" s="113" t="s">
        <v>148</v>
      </c>
      <c r="N83" s="113" t="s">
        <v>148</v>
      </c>
      <c r="O83" s="113" t="s">
        <v>148</v>
      </c>
      <c r="P83" s="113" t="s">
        <v>148</v>
      </c>
      <c r="Q83" s="113" t="s">
        <v>148</v>
      </c>
      <c r="R83" s="113" t="s">
        <v>148</v>
      </c>
      <c r="S83" s="113" t="s">
        <v>148</v>
      </c>
      <c r="T83" s="113" t="s">
        <v>148</v>
      </c>
      <c r="U83" s="113" t="s">
        <v>148</v>
      </c>
    </row>
    <row r="84" spans="1:21" ht="18" customHeight="1" x14ac:dyDescent="0.25">
      <c r="A84" s="231"/>
      <c r="B84" s="30" t="s">
        <v>110</v>
      </c>
      <c r="C84" s="113" t="s">
        <v>148</v>
      </c>
      <c r="D84" s="113" t="s">
        <v>148</v>
      </c>
      <c r="E84" s="113" t="s">
        <v>148</v>
      </c>
      <c r="F84" s="113" t="s">
        <v>148</v>
      </c>
      <c r="G84" s="113" t="s">
        <v>148</v>
      </c>
      <c r="H84" s="113" t="s">
        <v>148</v>
      </c>
      <c r="I84" s="113" t="s">
        <v>148</v>
      </c>
      <c r="J84" s="113" t="s">
        <v>148</v>
      </c>
      <c r="K84" s="113" t="s">
        <v>148</v>
      </c>
      <c r="L84" s="113" t="s">
        <v>148</v>
      </c>
      <c r="M84" s="113" t="s">
        <v>148</v>
      </c>
      <c r="N84" s="113" t="s">
        <v>148</v>
      </c>
      <c r="O84" s="113" t="s">
        <v>148</v>
      </c>
      <c r="P84" s="113" t="s">
        <v>148</v>
      </c>
      <c r="Q84" s="113" t="s">
        <v>148</v>
      </c>
      <c r="R84" s="113" t="s">
        <v>148</v>
      </c>
      <c r="S84" s="113" t="s">
        <v>148</v>
      </c>
      <c r="T84" s="113" t="s">
        <v>148</v>
      </c>
      <c r="U84" s="113" t="s">
        <v>148</v>
      </c>
    </row>
    <row r="85" spans="1:21" ht="18" customHeight="1" x14ac:dyDescent="0.25">
      <c r="A85" s="231"/>
      <c r="B85" s="114" t="s">
        <v>111</v>
      </c>
      <c r="C85" s="113" t="s">
        <v>148</v>
      </c>
      <c r="D85" s="113" t="s">
        <v>148</v>
      </c>
      <c r="E85" s="113" t="s">
        <v>148</v>
      </c>
      <c r="F85" s="113" t="s">
        <v>148</v>
      </c>
      <c r="G85" s="113" t="s">
        <v>148</v>
      </c>
      <c r="H85" s="113" t="s">
        <v>148</v>
      </c>
      <c r="I85" s="113" t="s">
        <v>148</v>
      </c>
      <c r="J85" s="113" t="s">
        <v>148</v>
      </c>
      <c r="K85" s="113" t="s">
        <v>148</v>
      </c>
      <c r="L85" s="113" t="s">
        <v>148</v>
      </c>
      <c r="M85" s="113" t="s">
        <v>148</v>
      </c>
      <c r="N85" s="113" t="s">
        <v>148</v>
      </c>
      <c r="O85" s="113" t="s">
        <v>148</v>
      </c>
      <c r="P85" s="113" t="s">
        <v>148</v>
      </c>
      <c r="Q85" s="113" t="s">
        <v>148</v>
      </c>
      <c r="R85" s="113" t="s">
        <v>148</v>
      </c>
      <c r="S85" s="113" t="s">
        <v>148</v>
      </c>
      <c r="T85" s="113" t="s">
        <v>148</v>
      </c>
      <c r="U85" s="113" t="s">
        <v>148</v>
      </c>
    </row>
    <row r="86" spans="1:21" ht="18" customHeight="1" x14ac:dyDescent="0.25">
      <c r="A86" s="231"/>
      <c r="B86" s="154" t="s">
        <v>163</v>
      </c>
      <c r="C86" s="113" t="s">
        <v>148</v>
      </c>
      <c r="D86" s="113" t="s">
        <v>148</v>
      </c>
      <c r="E86" s="113" t="s">
        <v>148</v>
      </c>
      <c r="F86" s="113" t="s">
        <v>148</v>
      </c>
      <c r="G86" s="113" t="s">
        <v>148</v>
      </c>
      <c r="H86" s="113" t="s">
        <v>148</v>
      </c>
      <c r="I86" s="113" t="s">
        <v>148</v>
      </c>
      <c r="J86" s="113" t="s">
        <v>148</v>
      </c>
      <c r="K86" s="113" t="s">
        <v>148</v>
      </c>
      <c r="L86" s="113" t="s">
        <v>148</v>
      </c>
      <c r="M86" s="113" t="s">
        <v>148</v>
      </c>
      <c r="N86" s="113" t="s">
        <v>148</v>
      </c>
      <c r="O86" s="113" t="s">
        <v>148</v>
      </c>
      <c r="P86" s="113" t="s">
        <v>148</v>
      </c>
      <c r="Q86" s="113" t="s">
        <v>148</v>
      </c>
      <c r="R86" s="113" t="s">
        <v>148</v>
      </c>
      <c r="S86" s="113" t="s">
        <v>148</v>
      </c>
      <c r="T86" s="113" t="s">
        <v>148</v>
      </c>
      <c r="U86" s="113" t="s">
        <v>148</v>
      </c>
    </row>
    <row r="87" spans="1:21" ht="18" customHeight="1" thickBot="1" x14ac:dyDescent="0.3">
      <c r="A87" s="234"/>
      <c r="B87" s="76" t="s">
        <v>4</v>
      </c>
      <c r="C87" s="115" t="s">
        <v>148</v>
      </c>
      <c r="D87" s="115" t="s">
        <v>148</v>
      </c>
      <c r="E87" s="115" t="s">
        <v>148</v>
      </c>
      <c r="F87" s="115" t="s">
        <v>148</v>
      </c>
      <c r="G87" s="115" t="s">
        <v>148</v>
      </c>
      <c r="H87" s="115" t="s">
        <v>148</v>
      </c>
      <c r="I87" s="115" t="s">
        <v>148</v>
      </c>
      <c r="J87" s="115" t="s">
        <v>148</v>
      </c>
      <c r="K87" s="115" t="s">
        <v>148</v>
      </c>
      <c r="L87" s="115" t="s">
        <v>148</v>
      </c>
      <c r="M87" s="115" t="s">
        <v>148</v>
      </c>
      <c r="N87" s="115" t="s">
        <v>148</v>
      </c>
      <c r="O87" s="115" t="s">
        <v>148</v>
      </c>
      <c r="P87" s="115" t="s">
        <v>148</v>
      </c>
      <c r="Q87" s="115" t="s">
        <v>148</v>
      </c>
      <c r="R87" s="115" t="s">
        <v>148</v>
      </c>
      <c r="S87" s="115" t="s">
        <v>148</v>
      </c>
      <c r="T87" s="115" t="s">
        <v>148</v>
      </c>
      <c r="U87" s="115" t="s">
        <v>148</v>
      </c>
    </row>
    <row r="88" spans="1:21" ht="15.75" thickTop="1" x14ac:dyDescent="0.25"/>
    <row r="94" spans="1:21" ht="19.5" customHeight="1" thickBot="1" x14ac:dyDescent="0.3">
      <c r="A94" s="248" t="s">
        <v>227</v>
      </c>
      <c r="B94" s="248"/>
      <c r="C94" s="248"/>
      <c r="D94" s="248"/>
      <c r="E94" s="248"/>
      <c r="F94" s="248"/>
      <c r="G94" s="248"/>
      <c r="H94" s="248"/>
      <c r="I94" s="248"/>
      <c r="J94" s="248"/>
      <c r="K94" s="248"/>
      <c r="L94" s="248"/>
      <c r="M94" s="248"/>
      <c r="N94" s="248"/>
      <c r="O94" s="248"/>
      <c r="P94" s="248"/>
      <c r="Q94" s="248"/>
      <c r="R94" s="248"/>
      <c r="S94" s="248"/>
      <c r="T94" s="248"/>
      <c r="U94" s="248"/>
    </row>
    <row r="95" spans="1:21" ht="16.5" customHeight="1" thickTop="1" x14ac:dyDescent="0.25">
      <c r="A95" s="201" t="s">
        <v>9</v>
      </c>
      <c r="B95" s="201" t="s">
        <v>100</v>
      </c>
      <c r="C95" s="201" t="s">
        <v>101</v>
      </c>
      <c r="D95" s="201"/>
      <c r="E95" s="201" t="s">
        <v>102</v>
      </c>
      <c r="F95" s="201"/>
      <c r="G95" s="201" t="s">
        <v>103</v>
      </c>
      <c r="H95" s="201"/>
      <c r="I95" s="201" t="s">
        <v>104</v>
      </c>
      <c r="J95" s="201"/>
      <c r="K95" s="201" t="s">
        <v>154</v>
      </c>
      <c r="L95" s="201"/>
      <c r="M95" s="201" t="s">
        <v>105</v>
      </c>
      <c r="N95" s="201"/>
      <c r="O95" s="201" t="s">
        <v>106</v>
      </c>
      <c r="P95" s="201"/>
      <c r="Q95" s="201" t="s">
        <v>58</v>
      </c>
      <c r="R95" s="201"/>
      <c r="S95" s="201" t="s">
        <v>4</v>
      </c>
      <c r="T95" s="201"/>
      <c r="U95" s="201"/>
    </row>
    <row r="96" spans="1:21" ht="9" customHeight="1" x14ac:dyDescent="0.25">
      <c r="A96" s="202"/>
      <c r="B96" s="202"/>
      <c r="C96" s="226"/>
      <c r="D96" s="226"/>
      <c r="E96" s="226"/>
      <c r="F96" s="226"/>
      <c r="G96" s="226"/>
      <c r="H96" s="226"/>
      <c r="I96" s="226"/>
      <c r="J96" s="226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</row>
    <row r="97" spans="1:21" ht="20.25" customHeight="1" thickBot="1" x14ac:dyDescent="0.3">
      <c r="A97" s="202"/>
      <c r="B97" s="202"/>
      <c r="C97" s="19" t="s">
        <v>66</v>
      </c>
      <c r="D97" s="19" t="s">
        <v>67</v>
      </c>
      <c r="E97" s="19" t="s">
        <v>66</v>
      </c>
      <c r="F97" s="19" t="s">
        <v>67</v>
      </c>
      <c r="G97" s="19" t="s">
        <v>66</v>
      </c>
      <c r="H97" s="19" t="s">
        <v>67</v>
      </c>
      <c r="I97" s="19" t="s">
        <v>66</v>
      </c>
      <c r="J97" s="19" t="s">
        <v>67</v>
      </c>
      <c r="K97" s="19" t="s">
        <v>66</v>
      </c>
      <c r="L97" s="19" t="s">
        <v>67</v>
      </c>
      <c r="M97" s="19" t="s">
        <v>66</v>
      </c>
      <c r="N97" s="19" t="s">
        <v>67</v>
      </c>
      <c r="O97" s="19" t="s">
        <v>66</v>
      </c>
      <c r="P97" s="19" t="s">
        <v>67</v>
      </c>
      <c r="Q97" s="19" t="s">
        <v>66</v>
      </c>
      <c r="R97" s="19" t="s">
        <v>67</v>
      </c>
      <c r="S97" s="19" t="s">
        <v>66</v>
      </c>
      <c r="T97" s="19" t="s">
        <v>67</v>
      </c>
      <c r="U97" s="19" t="s">
        <v>28</v>
      </c>
    </row>
    <row r="98" spans="1:21" ht="18" customHeight="1" thickTop="1" x14ac:dyDescent="0.25">
      <c r="A98" s="233" t="s">
        <v>19</v>
      </c>
      <c r="B98" s="29" t="s">
        <v>107</v>
      </c>
      <c r="C98" s="112">
        <v>0</v>
      </c>
      <c r="D98" s="112">
        <v>0</v>
      </c>
      <c r="E98" s="112">
        <v>0</v>
      </c>
      <c r="F98" s="112">
        <v>0</v>
      </c>
      <c r="G98" s="112">
        <v>0</v>
      </c>
      <c r="H98" s="112">
        <v>0</v>
      </c>
      <c r="I98" s="112">
        <v>0</v>
      </c>
      <c r="J98" s="112">
        <v>3.0000000000000009</v>
      </c>
      <c r="K98" s="112">
        <v>0</v>
      </c>
      <c r="L98" s="112">
        <v>0</v>
      </c>
      <c r="M98" s="112">
        <v>0</v>
      </c>
      <c r="N98" s="112">
        <v>5.0000000000000009</v>
      </c>
      <c r="O98" s="112">
        <v>2.0000000000000004</v>
      </c>
      <c r="P98" s="112">
        <v>10</v>
      </c>
      <c r="Q98" s="112">
        <v>0</v>
      </c>
      <c r="R98" s="112">
        <v>1</v>
      </c>
      <c r="S98" s="112">
        <f t="shared" ref="S98:T104" si="17">SUM(Q98,O98,M98,K98,I98,G98,E98,C98)</f>
        <v>2.0000000000000004</v>
      </c>
      <c r="T98" s="112">
        <f t="shared" si="17"/>
        <v>19</v>
      </c>
      <c r="U98" s="112">
        <f t="shared" ref="U98:U104" si="18">SUM(S98:T98)</f>
        <v>21</v>
      </c>
    </row>
    <row r="99" spans="1:21" ht="18" customHeight="1" x14ac:dyDescent="0.25">
      <c r="A99" s="231"/>
      <c r="B99" s="30" t="s">
        <v>108</v>
      </c>
      <c r="C99" s="113">
        <v>0</v>
      </c>
      <c r="D99" s="113">
        <v>0</v>
      </c>
      <c r="E99" s="113">
        <v>0</v>
      </c>
      <c r="F99" s="113">
        <v>1</v>
      </c>
      <c r="G99" s="113">
        <v>0</v>
      </c>
      <c r="H99" s="113">
        <v>1.0000000000000002</v>
      </c>
      <c r="I99" s="113">
        <v>0</v>
      </c>
      <c r="J99" s="113">
        <v>2.0000000000000004</v>
      </c>
      <c r="K99" s="113">
        <v>0</v>
      </c>
      <c r="L99" s="113">
        <v>1.0000000000000002</v>
      </c>
      <c r="M99" s="113">
        <v>0</v>
      </c>
      <c r="N99" s="113">
        <v>7.0000000000000009</v>
      </c>
      <c r="O99" s="113">
        <v>2.0000000000000004</v>
      </c>
      <c r="P99" s="113">
        <v>9</v>
      </c>
      <c r="Q99" s="113">
        <v>0</v>
      </c>
      <c r="R99" s="113">
        <v>1</v>
      </c>
      <c r="S99" s="113">
        <f t="shared" si="17"/>
        <v>2.0000000000000004</v>
      </c>
      <c r="T99" s="113">
        <f t="shared" si="17"/>
        <v>22</v>
      </c>
      <c r="U99" s="113">
        <f t="shared" si="18"/>
        <v>24</v>
      </c>
    </row>
    <row r="100" spans="1:21" ht="18" customHeight="1" x14ac:dyDescent="0.25">
      <c r="A100" s="231"/>
      <c r="B100" s="30" t="s">
        <v>109</v>
      </c>
      <c r="C100" s="113">
        <v>0</v>
      </c>
      <c r="D100" s="113">
        <v>0</v>
      </c>
      <c r="E100" s="113">
        <v>0</v>
      </c>
      <c r="F100" s="113">
        <v>5</v>
      </c>
      <c r="G100" s="113">
        <v>0</v>
      </c>
      <c r="H100" s="113">
        <v>3.0000000000000009</v>
      </c>
      <c r="I100" s="113">
        <v>0</v>
      </c>
      <c r="J100" s="113">
        <v>5</v>
      </c>
      <c r="K100" s="113">
        <v>0</v>
      </c>
      <c r="L100" s="113">
        <v>2</v>
      </c>
      <c r="M100" s="113">
        <v>0</v>
      </c>
      <c r="N100" s="113">
        <v>11</v>
      </c>
      <c r="O100" s="113">
        <v>0</v>
      </c>
      <c r="P100" s="113">
        <v>11</v>
      </c>
      <c r="Q100" s="113">
        <v>0</v>
      </c>
      <c r="R100" s="113">
        <v>0</v>
      </c>
      <c r="S100" s="113">
        <f t="shared" si="17"/>
        <v>0</v>
      </c>
      <c r="T100" s="113">
        <f t="shared" si="17"/>
        <v>37</v>
      </c>
      <c r="U100" s="113">
        <f t="shared" si="18"/>
        <v>37</v>
      </c>
    </row>
    <row r="101" spans="1:21" ht="18" customHeight="1" x14ac:dyDescent="0.25">
      <c r="A101" s="231"/>
      <c r="B101" s="30" t="s">
        <v>110</v>
      </c>
      <c r="C101" s="113">
        <v>0</v>
      </c>
      <c r="D101" s="113">
        <v>0</v>
      </c>
      <c r="E101" s="113">
        <v>0</v>
      </c>
      <c r="F101" s="113">
        <v>14</v>
      </c>
      <c r="G101" s="113">
        <v>1.0000000000000002</v>
      </c>
      <c r="H101" s="113">
        <v>29.000000000000004</v>
      </c>
      <c r="I101" s="113">
        <v>0</v>
      </c>
      <c r="J101" s="113">
        <v>11</v>
      </c>
      <c r="K101" s="113">
        <v>0</v>
      </c>
      <c r="L101" s="113">
        <v>0</v>
      </c>
      <c r="M101" s="113">
        <v>0</v>
      </c>
      <c r="N101" s="113">
        <v>2</v>
      </c>
      <c r="O101" s="113">
        <v>0</v>
      </c>
      <c r="P101" s="113">
        <v>2</v>
      </c>
      <c r="Q101" s="113">
        <v>0</v>
      </c>
      <c r="R101" s="113">
        <v>0</v>
      </c>
      <c r="S101" s="113">
        <f t="shared" si="17"/>
        <v>1.0000000000000002</v>
      </c>
      <c r="T101" s="113">
        <f t="shared" si="17"/>
        <v>58</v>
      </c>
      <c r="U101" s="113">
        <f t="shared" si="18"/>
        <v>59</v>
      </c>
    </row>
    <row r="102" spans="1:21" ht="18" customHeight="1" x14ac:dyDescent="0.25">
      <c r="A102" s="231"/>
      <c r="B102" s="114" t="s">
        <v>111</v>
      </c>
      <c r="C102" s="113">
        <v>0</v>
      </c>
      <c r="D102" s="113">
        <v>0</v>
      </c>
      <c r="E102" s="113">
        <v>0</v>
      </c>
      <c r="F102" s="113">
        <v>0</v>
      </c>
      <c r="G102" s="113">
        <v>0</v>
      </c>
      <c r="H102" s="113">
        <v>5</v>
      </c>
      <c r="I102" s="113">
        <v>0</v>
      </c>
      <c r="J102" s="113">
        <v>5</v>
      </c>
      <c r="K102" s="113">
        <v>0</v>
      </c>
      <c r="L102" s="113">
        <v>1.0000000000000002</v>
      </c>
      <c r="M102" s="113">
        <v>0</v>
      </c>
      <c r="N102" s="113">
        <v>3</v>
      </c>
      <c r="O102" s="113">
        <v>0</v>
      </c>
      <c r="P102" s="113">
        <v>2.0000000000000004</v>
      </c>
      <c r="Q102" s="113">
        <v>0</v>
      </c>
      <c r="R102" s="113">
        <v>0</v>
      </c>
      <c r="S102" s="113">
        <f t="shared" si="17"/>
        <v>0</v>
      </c>
      <c r="T102" s="113">
        <f t="shared" si="17"/>
        <v>16</v>
      </c>
      <c r="U102" s="113">
        <f t="shared" si="18"/>
        <v>16</v>
      </c>
    </row>
    <row r="103" spans="1:21" ht="18" customHeight="1" x14ac:dyDescent="0.25">
      <c r="A103" s="231"/>
      <c r="B103" s="154" t="s">
        <v>163</v>
      </c>
      <c r="C103" s="113">
        <v>0</v>
      </c>
      <c r="D103" s="113">
        <v>3.0000000000000009</v>
      </c>
      <c r="E103" s="113">
        <v>3</v>
      </c>
      <c r="F103" s="113">
        <v>2.0000000000000004</v>
      </c>
      <c r="G103" s="113">
        <v>2</v>
      </c>
      <c r="H103" s="113">
        <v>0</v>
      </c>
      <c r="I103" s="113">
        <v>2</v>
      </c>
      <c r="J103" s="113">
        <v>0</v>
      </c>
      <c r="K103" s="113">
        <v>0</v>
      </c>
      <c r="L103" s="113">
        <v>0</v>
      </c>
      <c r="M103" s="113">
        <v>1.0000000000000002</v>
      </c>
      <c r="N103" s="113">
        <v>2.0000000000000004</v>
      </c>
      <c r="O103" s="113">
        <v>0</v>
      </c>
      <c r="P103" s="113">
        <v>2.0000000000000004</v>
      </c>
      <c r="Q103" s="113">
        <v>0</v>
      </c>
      <c r="R103" s="113">
        <v>0</v>
      </c>
      <c r="S103" s="113">
        <f t="shared" si="17"/>
        <v>8</v>
      </c>
      <c r="T103" s="113">
        <f t="shared" si="17"/>
        <v>9.0000000000000036</v>
      </c>
      <c r="U103" s="113">
        <f t="shared" si="18"/>
        <v>17.000000000000004</v>
      </c>
    </row>
    <row r="104" spans="1:21" ht="18" customHeight="1" x14ac:dyDescent="0.25">
      <c r="A104" s="231"/>
      <c r="B104" s="30" t="s">
        <v>4</v>
      </c>
      <c r="C104" s="113">
        <f t="shared" ref="C104:P104" si="19">SUM(C98:C103)</f>
        <v>0</v>
      </c>
      <c r="D104" s="113">
        <f t="shared" si="19"/>
        <v>3.0000000000000009</v>
      </c>
      <c r="E104" s="113">
        <f t="shared" si="19"/>
        <v>3</v>
      </c>
      <c r="F104" s="113">
        <f t="shared" si="19"/>
        <v>22</v>
      </c>
      <c r="G104" s="113">
        <f t="shared" si="19"/>
        <v>3</v>
      </c>
      <c r="H104" s="113">
        <f t="shared" si="19"/>
        <v>38.000000000000007</v>
      </c>
      <c r="I104" s="113">
        <f t="shared" si="19"/>
        <v>2</v>
      </c>
      <c r="J104" s="113">
        <f t="shared" si="19"/>
        <v>26</v>
      </c>
      <c r="K104" s="113">
        <f t="shared" si="19"/>
        <v>0</v>
      </c>
      <c r="L104" s="113">
        <f t="shared" si="19"/>
        <v>4</v>
      </c>
      <c r="M104" s="113">
        <f t="shared" si="19"/>
        <v>1.0000000000000002</v>
      </c>
      <c r="N104" s="113">
        <f t="shared" si="19"/>
        <v>30</v>
      </c>
      <c r="O104" s="113">
        <f t="shared" si="19"/>
        <v>4.0000000000000009</v>
      </c>
      <c r="P104" s="113">
        <f t="shared" si="19"/>
        <v>36</v>
      </c>
      <c r="Q104" s="113">
        <f t="shared" ref="Q104:R104" si="20">SUM(Q98:Q103)</f>
        <v>0</v>
      </c>
      <c r="R104" s="113">
        <f t="shared" si="20"/>
        <v>2</v>
      </c>
      <c r="S104" s="113">
        <f t="shared" si="17"/>
        <v>13</v>
      </c>
      <c r="T104" s="113">
        <f t="shared" si="17"/>
        <v>161</v>
      </c>
      <c r="U104" s="113">
        <f t="shared" si="18"/>
        <v>174</v>
      </c>
    </row>
    <row r="105" spans="1:21" ht="18" customHeight="1" x14ac:dyDescent="0.25">
      <c r="A105" s="231" t="s">
        <v>20</v>
      </c>
      <c r="B105" s="30" t="s">
        <v>107</v>
      </c>
      <c r="C105" s="113">
        <v>0</v>
      </c>
      <c r="D105" s="113">
        <v>1.0000000000000002</v>
      </c>
      <c r="E105" s="113">
        <v>0</v>
      </c>
      <c r="F105" s="113">
        <v>0</v>
      </c>
      <c r="G105" s="113">
        <v>0</v>
      </c>
      <c r="H105" s="113">
        <v>0</v>
      </c>
      <c r="I105" s="113">
        <v>0</v>
      </c>
      <c r="J105" s="113">
        <v>0</v>
      </c>
      <c r="K105" s="113">
        <v>0</v>
      </c>
      <c r="L105" s="113">
        <v>0</v>
      </c>
      <c r="M105" s="113">
        <v>0</v>
      </c>
      <c r="N105" s="113">
        <v>7.0000000000000018</v>
      </c>
      <c r="O105" s="113">
        <v>0</v>
      </c>
      <c r="P105" s="113">
        <v>11.000000000000004</v>
      </c>
      <c r="Q105" s="113">
        <v>0</v>
      </c>
      <c r="R105" s="113">
        <v>0</v>
      </c>
      <c r="S105" s="113">
        <f t="shared" ref="S105:S116" si="21">SUM(Q105,O105,M105,K105,I105,G105,E105,C105)</f>
        <v>0</v>
      </c>
      <c r="T105" s="113">
        <f t="shared" ref="T105:T111" si="22">SUM(R105,P105,N105,L105,J105,H105,F105,D105)</f>
        <v>19.000000000000007</v>
      </c>
      <c r="U105" s="113">
        <f t="shared" ref="U105:U116" si="23">SUM(S105:T105)</f>
        <v>19.000000000000007</v>
      </c>
    </row>
    <row r="106" spans="1:21" ht="18" customHeight="1" x14ac:dyDescent="0.25">
      <c r="A106" s="231"/>
      <c r="B106" s="30" t="s">
        <v>108</v>
      </c>
      <c r="C106" s="113">
        <v>0</v>
      </c>
      <c r="D106" s="113">
        <v>0</v>
      </c>
      <c r="E106" s="113">
        <v>0</v>
      </c>
      <c r="F106" s="113">
        <v>0</v>
      </c>
      <c r="G106" s="113">
        <v>0</v>
      </c>
      <c r="H106" s="113">
        <v>0</v>
      </c>
      <c r="I106" s="113">
        <v>0</v>
      </c>
      <c r="J106" s="113">
        <v>2</v>
      </c>
      <c r="K106" s="113">
        <v>0</v>
      </c>
      <c r="L106" s="113">
        <v>1</v>
      </c>
      <c r="M106" s="113">
        <v>0</v>
      </c>
      <c r="N106" s="113">
        <v>7.0000000000000009</v>
      </c>
      <c r="O106" s="113">
        <v>0</v>
      </c>
      <c r="P106" s="113">
        <v>6</v>
      </c>
      <c r="Q106" s="113">
        <v>0</v>
      </c>
      <c r="R106" s="113">
        <v>0</v>
      </c>
      <c r="S106" s="113">
        <f t="shared" si="21"/>
        <v>0</v>
      </c>
      <c r="T106" s="113">
        <f t="shared" si="22"/>
        <v>16</v>
      </c>
      <c r="U106" s="113">
        <f t="shared" si="23"/>
        <v>16</v>
      </c>
    </row>
    <row r="107" spans="1:21" ht="18" customHeight="1" x14ac:dyDescent="0.25">
      <c r="A107" s="231"/>
      <c r="B107" s="30" t="s">
        <v>109</v>
      </c>
      <c r="C107" s="113">
        <v>0</v>
      </c>
      <c r="D107" s="113">
        <v>0</v>
      </c>
      <c r="E107" s="113">
        <v>0</v>
      </c>
      <c r="F107" s="113">
        <v>0</v>
      </c>
      <c r="G107" s="113">
        <v>0</v>
      </c>
      <c r="H107" s="113">
        <v>1</v>
      </c>
      <c r="I107" s="113">
        <v>0</v>
      </c>
      <c r="J107" s="113">
        <v>2</v>
      </c>
      <c r="K107" s="113">
        <v>0</v>
      </c>
      <c r="L107" s="113">
        <v>0</v>
      </c>
      <c r="M107" s="113">
        <v>0</v>
      </c>
      <c r="N107" s="113">
        <v>12.000000000000002</v>
      </c>
      <c r="O107" s="113">
        <v>0</v>
      </c>
      <c r="P107" s="113">
        <v>27</v>
      </c>
      <c r="Q107" s="113">
        <v>0</v>
      </c>
      <c r="R107" s="113">
        <v>0</v>
      </c>
      <c r="S107" s="113">
        <f t="shared" si="21"/>
        <v>0</v>
      </c>
      <c r="T107" s="113">
        <f t="shared" si="22"/>
        <v>42</v>
      </c>
      <c r="U107" s="113">
        <f t="shared" si="23"/>
        <v>42</v>
      </c>
    </row>
    <row r="108" spans="1:21" ht="18" customHeight="1" x14ac:dyDescent="0.25">
      <c r="A108" s="231"/>
      <c r="B108" s="30" t="s">
        <v>110</v>
      </c>
      <c r="C108" s="113">
        <v>0</v>
      </c>
      <c r="D108" s="113">
        <v>6</v>
      </c>
      <c r="E108" s="113">
        <v>0</v>
      </c>
      <c r="F108" s="113">
        <v>4.0000000000000009</v>
      </c>
      <c r="G108" s="113">
        <v>0</v>
      </c>
      <c r="H108" s="113">
        <v>25</v>
      </c>
      <c r="I108" s="113">
        <v>0</v>
      </c>
      <c r="J108" s="113">
        <v>12.000000000000002</v>
      </c>
      <c r="K108" s="113">
        <v>0</v>
      </c>
      <c r="L108" s="113">
        <v>1</v>
      </c>
      <c r="M108" s="113">
        <v>0</v>
      </c>
      <c r="N108" s="113">
        <v>1</v>
      </c>
      <c r="O108" s="113">
        <v>0</v>
      </c>
      <c r="P108" s="113">
        <v>7</v>
      </c>
      <c r="Q108" s="113">
        <v>0</v>
      </c>
      <c r="R108" s="113">
        <v>0</v>
      </c>
      <c r="S108" s="113">
        <f t="shared" si="21"/>
        <v>0</v>
      </c>
      <c r="T108" s="113">
        <f t="shared" si="22"/>
        <v>56</v>
      </c>
      <c r="U108" s="113">
        <f t="shared" si="23"/>
        <v>56</v>
      </c>
    </row>
    <row r="109" spans="1:21" ht="18" customHeight="1" x14ac:dyDescent="0.25">
      <c r="A109" s="231"/>
      <c r="B109" s="114" t="s">
        <v>111</v>
      </c>
      <c r="C109" s="113">
        <v>0</v>
      </c>
      <c r="D109" s="113">
        <v>0</v>
      </c>
      <c r="E109" s="113">
        <v>0</v>
      </c>
      <c r="F109" s="113">
        <v>0</v>
      </c>
      <c r="G109" s="113">
        <v>0</v>
      </c>
      <c r="H109" s="113">
        <v>1</v>
      </c>
      <c r="I109" s="113">
        <v>0</v>
      </c>
      <c r="J109" s="113">
        <v>4</v>
      </c>
      <c r="K109" s="113">
        <v>0</v>
      </c>
      <c r="L109" s="113">
        <v>1.0000000000000002</v>
      </c>
      <c r="M109" s="113">
        <v>0</v>
      </c>
      <c r="N109" s="113">
        <v>1</v>
      </c>
      <c r="O109" s="113">
        <v>0</v>
      </c>
      <c r="P109" s="113">
        <v>12</v>
      </c>
      <c r="Q109" s="113">
        <v>0</v>
      </c>
      <c r="R109" s="113">
        <v>0</v>
      </c>
      <c r="S109" s="113">
        <f t="shared" si="21"/>
        <v>0</v>
      </c>
      <c r="T109" s="113">
        <f t="shared" si="22"/>
        <v>19</v>
      </c>
      <c r="U109" s="113">
        <f t="shared" si="23"/>
        <v>19</v>
      </c>
    </row>
    <row r="110" spans="1:21" ht="18" customHeight="1" x14ac:dyDescent="0.25">
      <c r="A110" s="231"/>
      <c r="B110" s="154" t="s">
        <v>163</v>
      </c>
      <c r="C110" s="113">
        <v>0</v>
      </c>
      <c r="D110" s="113">
        <v>2.0000000000000004</v>
      </c>
      <c r="E110" s="113">
        <v>1.0000000000000002</v>
      </c>
      <c r="F110" s="113">
        <v>3.0000000000000009</v>
      </c>
      <c r="G110" s="113">
        <v>0</v>
      </c>
      <c r="H110" s="113">
        <v>0</v>
      </c>
      <c r="I110" s="113">
        <v>0</v>
      </c>
      <c r="J110" s="113">
        <v>1</v>
      </c>
      <c r="K110" s="113">
        <v>0</v>
      </c>
      <c r="L110" s="113">
        <v>1</v>
      </c>
      <c r="M110" s="113">
        <v>0</v>
      </c>
      <c r="N110" s="113">
        <v>4</v>
      </c>
      <c r="O110" s="113">
        <v>0</v>
      </c>
      <c r="P110" s="113">
        <v>3</v>
      </c>
      <c r="Q110" s="113">
        <v>0</v>
      </c>
      <c r="R110" s="113">
        <v>1</v>
      </c>
      <c r="S110" s="113">
        <f t="shared" si="21"/>
        <v>1.0000000000000002</v>
      </c>
      <c r="T110" s="113">
        <f t="shared" si="22"/>
        <v>15</v>
      </c>
      <c r="U110" s="113">
        <f t="shared" si="23"/>
        <v>16</v>
      </c>
    </row>
    <row r="111" spans="1:21" ht="18" customHeight="1" x14ac:dyDescent="0.25">
      <c r="A111" s="231"/>
      <c r="B111" s="30" t="s">
        <v>4</v>
      </c>
      <c r="C111" s="113">
        <f>SUM(C105:C110)</f>
        <v>0</v>
      </c>
      <c r="D111" s="113">
        <f t="shared" ref="D111:R111" si="24">SUM(D105:D110)</f>
        <v>9</v>
      </c>
      <c r="E111" s="113">
        <f t="shared" si="24"/>
        <v>1.0000000000000002</v>
      </c>
      <c r="F111" s="113">
        <f t="shared" si="24"/>
        <v>7.0000000000000018</v>
      </c>
      <c r="G111" s="113">
        <f t="shared" si="24"/>
        <v>0</v>
      </c>
      <c r="H111" s="113">
        <f t="shared" si="24"/>
        <v>27</v>
      </c>
      <c r="I111" s="113">
        <f t="shared" si="24"/>
        <v>0</v>
      </c>
      <c r="J111" s="113">
        <f t="shared" si="24"/>
        <v>21</v>
      </c>
      <c r="K111" s="113">
        <f t="shared" si="24"/>
        <v>0</v>
      </c>
      <c r="L111" s="113">
        <f t="shared" si="24"/>
        <v>4</v>
      </c>
      <c r="M111" s="113">
        <f t="shared" si="24"/>
        <v>0</v>
      </c>
      <c r="N111" s="113">
        <f t="shared" si="24"/>
        <v>32.000000000000007</v>
      </c>
      <c r="O111" s="113">
        <f t="shared" si="24"/>
        <v>0</v>
      </c>
      <c r="P111" s="113">
        <f t="shared" si="24"/>
        <v>66</v>
      </c>
      <c r="Q111" s="113">
        <f t="shared" si="24"/>
        <v>0</v>
      </c>
      <c r="R111" s="113">
        <f t="shared" si="24"/>
        <v>1</v>
      </c>
      <c r="S111" s="113">
        <f t="shared" si="21"/>
        <v>1.0000000000000002</v>
      </c>
      <c r="T111" s="113">
        <f t="shared" si="22"/>
        <v>167</v>
      </c>
      <c r="U111" s="113">
        <f t="shared" si="23"/>
        <v>168</v>
      </c>
    </row>
    <row r="112" spans="1:21" ht="18" customHeight="1" x14ac:dyDescent="0.25">
      <c r="A112" s="231" t="s">
        <v>21</v>
      </c>
      <c r="B112" s="30" t="s">
        <v>107</v>
      </c>
      <c r="C112" s="113">
        <v>0</v>
      </c>
      <c r="D112" s="113">
        <v>0</v>
      </c>
      <c r="E112" s="113">
        <v>0</v>
      </c>
      <c r="F112" s="113">
        <v>0</v>
      </c>
      <c r="G112" s="113">
        <v>0</v>
      </c>
      <c r="H112" s="113">
        <v>0</v>
      </c>
      <c r="I112" s="113">
        <v>0</v>
      </c>
      <c r="J112" s="113">
        <v>0</v>
      </c>
      <c r="K112" s="113">
        <v>0</v>
      </c>
      <c r="L112" s="113">
        <v>0</v>
      </c>
      <c r="M112" s="113">
        <v>0</v>
      </c>
      <c r="N112" s="113">
        <v>1</v>
      </c>
      <c r="O112" s="113">
        <v>0</v>
      </c>
      <c r="P112" s="113">
        <v>2</v>
      </c>
      <c r="Q112" s="113">
        <v>0</v>
      </c>
      <c r="R112" s="113">
        <v>0</v>
      </c>
      <c r="S112" s="113">
        <f>SUM(Q112,O112,M112,K112,I112,G112,E112,C112)</f>
        <v>0</v>
      </c>
      <c r="T112" s="113">
        <f>SUM(R112,P112,N112,L112,J112,H112,F112,D112)</f>
        <v>3</v>
      </c>
      <c r="U112" s="113">
        <f>SUM(S112:T112)</f>
        <v>3</v>
      </c>
    </row>
    <row r="113" spans="1:21" ht="18" customHeight="1" x14ac:dyDescent="0.25">
      <c r="A113" s="231"/>
      <c r="B113" s="30" t="s">
        <v>108</v>
      </c>
      <c r="C113" s="113">
        <v>0</v>
      </c>
      <c r="D113" s="113">
        <v>0</v>
      </c>
      <c r="E113" s="113">
        <v>0</v>
      </c>
      <c r="F113" s="113">
        <v>0</v>
      </c>
      <c r="G113" s="113">
        <v>0</v>
      </c>
      <c r="H113" s="113">
        <v>0</v>
      </c>
      <c r="I113" s="113">
        <v>0</v>
      </c>
      <c r="J113" s="113">
        <v>1</v>
      </c>
      <c r="K113" s="113">
        <v>0</v>
      </c>
      <c r="L113" s="113">
        <v>0</v>
      </c>
      <c r="M113" s="113">
        <v>0</v>
      </c>
      <c r="N113" s="113">
        <v>2</v>
      </c>
      <c r="O113" s="113">
        <v>0</v>
      </c>
      <c r="P113" s="113">
        <v>0</v>
      </c>
      <c r="Q113" s="113">
        <v>0</v>
      </c>
      <c r="R113" s="113">
        <v>0</v>
      </c>
      <c r="S113" s="113">
        <f t="shared" si="21"/>
        <v>0</v>
      </c>
      <c r="T113" s="113">
        <f>SUM(R113,P113,N113,L113,J113,H113,F113,D113)</f>
        <v>3</v>
      </c>
      <c r="U113" s="113">
        <f>SUM(S113:T113)</f>
        <v>3</v>
      </c>
    </row>
    <row r="114" spans="1:21" ht="18" customHeight="1" x14ac:dyDescent="0.25">
      <c r="A114" s="231"/>
      <c r="B114" s="30" t="s">
        <v>109</v>
      </c>
      <c r="C114" s="113">
        <v>0</v>
      </c>
      <c r="D114" s="113">
        <v>0</v>
      </c>
      <c r="E114" s="113">
        <v>0</v>
      </c>
      <c r="F114" s="113">
        <v>0</v>
      </c>
      <c r="G114" s="113">
        <v>0</v>
      </c>
      <c r="H114" s="113">
        <v>3</v>
      </c>
      <c r="I114" s="113">
        <v>0</v>
      </c>
      <c r="J114" s="113">
        <v>0</v>
      </c>
      <c r="K114" s="113">
        <v>0</v>
      </c>
      <c r="L114" s="113">
        <v>0</v>
      </c>
      <c r="M114" s="113">
        <v>0</v>
      </c>
      <c r="N114" s="113">
        <v>2</v>
      </c>
      <c r="O114" s="113">
        <v>0</v>
      </c>
      <c r="P114" s="113">
        <v>0</v>
      </c>
      <c r="Q114" s="113">
        <v>0</v>
      </c>
      <c r="R114" s="113">
        <v>0</v>
      </c>
      <c r="S114" s="113">
        <f t="shared" si="21"/>
        <v>0</v>
      </c>
      <c r="T114" s="113">
        <f>SUM(R114,P114,N114,L114,J114,H114,F114,D114)</f>
        <v>5</v>
      </c>
      <c r="U114" s="113">
        <f>SUM(S114:T114)</f>
        <v>5</v>
      </c>
    </row>
    <row r="115" spans="1:21" ht="18" customHeight="1" x14ac:dyDescent="0.25">
      <c r="A115" s="231"/>
      <c r="B115" s="30" t="s">
        <v>110</v>
      </c>
      <c r="C115" s="113">
        <v>0</v>
      </c>
      <c r="D115" s="113">
        <v>0</v>
      </c>
      <c r="E115" s="113">
        <v>0</v>
      </c>
      <c r="F115" s="113">
        <v>7</v>
      </c>
      <c r="G115" s="113">
        <v>0</v>
      </c>
      <c r="H115" s="113">
        <v>2</v>
      </c>
      <c r="I115" s="113">
        <v>0</v>
      </c>
      <c r="J115" s="113">
        <v>2</v>
      </c>
      <c r="K115" s="113">
        <v>0</v>
      </c>
      <c r="L115" s="113">
        <v>0</v>
      </c>
      <c r="M115" s="113">
        <v>0</v>
      </c>
      <c r="N115" s="113">
        <v>0</v>
      </c>
      <c r="O115" s="113">
        <v>0</v>
      </c>
      <c r="P115" s="113">
        <v>0</v>
      </c>
      <c r="Q115" s="113">
        <v>0</v>
      </c>
      <c r="R115" s="113">
        <v>0</v>
      </c>
      <c r="S115" s="113">
        <f t="shared" si="21"/>
        <v>0</v>
      </c>
      <c r="T115" s="113">
        <f>SUM(R115,P115,N115,L115,J115,H115,F115,D115)</f>
        <v>11</v>
      </c>
      <c r="U115" s="113">
        <f>SUM(S115:T115)</f>
        <v>11</v>
      </c>
    </row>
    <row r="116" spans="1:21" ht="18" customHeight="1" x14ac:dyDescent="0.25">
      <c r="A116" s="231"/>
      <c r="B116" s="114" t="s">
        <v>111</v>
      </c>
      <c r="C116" s="113">
        <v>0</v>
      </c>
      <c r="D116" s="113">
        <v>1</v>
      </c>
      <c r="E116" s="113">
        <v>0</v>
      </c>
      <c r="F116" s="113">
        <v>0</v>
      </c>
      <c r="G116" s="113">
        <v>0</v>
      </c>
      <c r="H116" s="113">
        <v>0</v>
      </c>
      <c r="I116" s="113">
        <v>0</v>
      </c>
      <c r="J116" s="113">
        <v>0</v>
      </c>
      <c r="K116" s="113">
        <v>0</v>
      </c>
      <c r="L116" s="113">
        <v>0</v>
      </c>
      <c r="M116" s="113">
        <v>0</v>
      </c>
      <c r="N116" s="113">
        <v>0</v>
      </c>
      <c r="O116" s="113">
        <v>0</v>
      </c>
      <c r="P116" s="113">
        <v>0</v>
      </c>
      <c r="Q116" s="113">
        <v>0</v>
      </c>
      <c r="R116" s="113">
        <v>0</v>
      </c>
      <c r="S116" s="113">
        <f t="shared" si="21"/>
        <v>0</v>
      </c>
      <c r="T116" s="113">
        <f>SUM(R116,P116,N116,L116,J116,H116,F116,D116)</f>
        <v>1</v>
      </c>
      <c r="U116" s="113">
        <f t="shared" si="23"/>
        <v>1</v>
      </c>
    </row>
    <row r="117" spans="1:21" ht="18" customHeight="1" x14ac:dyDescent="0.25">
      <c r="A117" s="231"/>
      <c r="B117" s="154" t="s">
        <v>163</v>
      </c>
      <c r="C117" s="113">
        <v>3</v>
      </c>
      <c r="D117" s="113">
        <v>0</v>
      </c>
      <c r="E117" s="113">
        <v>0</v>
      </c>
      <c r="F117" s="113">
        <v>2</v>
      </c>
      <c r="G117" s="113">
        <v>0</v>
      </c>
      <c r="H117" s="113">
        <v>4</v>
      </c>
      <c r="I117" s="113">
        <v>0</v>
      </c>
      <c r="J117" s="113">
        <v>1</v>
      </c>
      <c r="K117" s="113">
        <v>0</v>
      </c>
      <c r="L117" s="113">
        <v>0</v>
      </c>
      <c r="M117" s="113">
        <v>0</v>
      </c>
      <c r="N117" s="113">
        <v>2</v>
      </c>
      <c r="O117" s="113">
        <v>0</v>
      </c>
      <c r="P117" s="113">
        <v>1</v>
      </c>
      <c r="Q117" s="113">
        <v>0</v>
      </c>
      <c r="R117" s="113">
        <v>0</v>
      </c>
      <c r="S117" s="113">
        <f>SUM(Q117,O117,M117,K117,I117,G117,E117,C117)</f>
        <v>3</v>
      </c>
      <c r="T117" s="113">
        <f>SUM(R117,P117,N117,L117,J117,H117,F117,D117)</f>
        <v>10</v>
      </c>
      <c r="U117" s="113">
        <f>SUM(S117:T117)</f>
        <v>13</v>
      </c>
    </row>
    <row r="118" spans="1:21" ht="18" customHeight="1" thickBot="1" x14ac:dyDescent="0.3">
      <c r="A118" s="234"/>
      <c r="B118" s="76" t="s">
        <v>4</v>
      </c>
      <c r="C118" s="115">
        <f>SUM(C112:C117)</f>
        <v>3</v>
      </c>
      <c r="D118" s="115">
        <f t="shared" ref="D118:R118" si="25">SUM(D112:D117)</f>
        <v>1</v>
      </c>
      <c r="E118" s="115">
        <f t="shared" si="25"/>
        <v>0</v>
      </c>
      <c r="F118" s="115">
        <f t="shared" si="25"/>
        <v>9</v>
      </c>
      <c r="G118" s="115">
        <f t="shared" si="25"/>
        <v>0</v>
      </c>
      <c r="H118" s="115">
        <f t="shared" si="25"/>
        <v>9</v>
      </c>
      <c r="I118" s="115">
        <f t="shared" si="25"/>
        <v>0</v>
      </c>
      <c r="J118" s="115">
        <f t="shared" si="25"/>
        <v>4</v>
      </c>
      <c r="K118" s="115">
        <f t="shared" si="25"/>
        <v>0</v>
      </c>
      <c r="L118" s="115">
        <f t="shared" si="25"/>
        <v>0</v>
      </c>
      <c r="M118" s="115">
        <f t="shared" si="25"/>
        <v>0</v>
      </c>
      <c r="N118" s="115">
        <f t="shared" si="25"/>
        <v>7</v>
      </c>
      <c r="O118" s="115">
        <f t="shared" si="25"/>
        <v>0</v>
      </c>
      <c r="P118" s="115">
        <f t="shared" si="25"/>
        <v>3</v>
      </c>
      <c r="Q118" s="115">
        <f t="shared" si="25"/>
        <v>0</v>
      </c>
      <c r="R118" s="115">
        <f t="shared" si="25"/>
        <v>0</v>
      </c>
      <c r="S118" s="115">
        <f t="shared" ref="S118" si="26">SUM(Q118,O118,M118,K118,I118,G118,E118,C118)</f>
        <v>3</v>
      </c>
      <c r="T118" s="115">
        <f t="shared" ref="T118" si="27">SUM(R118,P118,N118,L118,J118,H118,F118,D118)</f>
        <v>33</v>
      </c>
      <c r="U118" s="115">
        <f t="shared" ref="U118" si="28">SUM(S118:T118)</f>
        <v>36</v>
      </c>
    </row>
    <row r="119" spans="1:21" ht="15.75" thickTop="1" x14ac:dyDescent="0.25"/>
    <row r="125" spans="1:21" ht="18.75" thickBot="1" x14ac:dyDescent="0.3">
      <c r="A125" s="248" t="s">
        <v>227</v>
      </c>
      <c r="B125" s="248"/>
      <c r="C125" s="248"/>
      <c r="D125" s="248"/>
      <c r="E125" s="248"/>
      <c r="F125" s="248"/>
      <c r="G125" s="248"/>
      <c r="H125" s="248"/>
      <c r="I125" s="248"/>
      <c r="J125" s="248"/>
      <c r="K125" s="248"/>
      <c r="L125" s="248"/>
      <c r="M125" s="248"/>
      <c r="N125" s="248"/>
      <c r="O125" s="248"/>
      <c r="P125" s="248"/>
      <c r="Q125" s="248"/>
      <c r="R125" s="248"/>
      <c r="S125" s="248"/>
      <c r="T125" s="248"/>
      <c r="U125" s="248"/>
    </row>
    <row r="126" spans="1:21" ht="15.75" customHeight="1" thickTop="1" x14ac:dyDescent="0.25">
      <c r="A126" s="201" t="s">
        <v>9</v>
      </c>
      <c r="B126" s="201" t="s">
        <v>100</v>
      </c>
      <c r="C126" s="201" t="s">
        <v>101</v>
      </c>
      <c r="D126" s="201"/>
      <c r="E126" s="201" t="s">
        <v>102</v>
      </c>
      <c r="F126" s="201"/>
      <c r="G126" s="201" t="s">
        <v>103</v>
      </c>
      <c r="H126" s="201"/>
      <c r="I126" s="201" t="s">
        <v>104</v>
      </c>
      <c r="J126" s="201"/>
      <c r="K126" s="201" t="s">
        <v>154</v>
      </c>
      <c r="L126" s="201"/>
      <c r="M126" s="201" t="s">
        <v>105</v>
      </c>
      <c r="N126" s="201"/>
      <c r="O126" s="201" t="s">
        <v>106</v>
      </c>
      <c r="P126" s="201"/>
      <c r="Q126" s="201" t="s">
        <v>58</v>
      </c>
      <c r="R126" s="201"/>
      <c r="S126" s="201" t="s">
        <v>4</v>
      </c>
      <c r="T126" s="201"/>
      <c r="U126" s="201"/>
    </row>
    <row r="127" spans="1:21" ht="4.5" customHeight="1" x14ac:dyDescent="0.25">
      <c r="A127" s="202"/>
      <c r="B127" s="202"/>
      <c r="C127" s="226"/>
      <c r="D127" s="226"/>
      <c r="E127" s="226"/>
      <c r="F127" s="226"/>
      <c r="G127" s="226"/>
      <c r="H127" s="226"/>
      <c r="I127" s="226"/>
      <c r="J127" s="226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</row>
    <row r="128" spans="1:21" ht="19.5" customHeight="1" thickBot="1" x14ac:dyDescent="0.3">
      <c r="A128" s="202"/>
      <c r="B128" s="202"/>
      <c r="C128" s="19" t="s">
        <v>66</v>
      </c>
      <c r="D128" s="19" t="s">
        <v>67</v>
      </c>
      <c r="E128" s="19" t="s">
        <v>66</v>
      </c>
      <c r="F128" s="19" t="s">
        <v>67</v>
      </c>
      <c r="G128" s="19" t="s">
        <v>66</v>
      </c>
      <c r="H128" s="19" t="s">
        <v>67</v>
      </c>
      <c r="I128" s="19" t="s">
        <v>66</v>
      </c>
      <c r="J128" s="19" t="s">
        <v>67</v>
      </c>
      <c r="K128" s="19" t="s">
        <v>66</v>
      </c>
      <c r="L128" s="19" t="s">
        <v>67</v>
      </c>
      <c r="M128" s="19" t="s">
        <v>66</v>
      </c>
      <c r="N128" s="19" t="s">
        <v>67</v>
      </c>
      <c r="O128" s="19" t="s">
        <v>66</v>
      </c>
      <c r="P128" s="19" t="s">
        <v>67</v>
      </c>
      <c r="Q128" s="19" t="s">
        <v>66</v>
      </c>
      <c r="R128" s="19" t="s">
        <v>67</v>
      </c>
      <c r="S128" s="19" t="s">
        <v>66</v>
      </c>
      <c r="T128" s="19" t="s">
        <v>67</v>
      </c>
      <c r="U128" s="19" t="s">
        <v>28</v>
      </c>
    </row>
    <row r="129" spans="1:21" ht="15" customHeight="1" thickTop="1" x14ac:dyDescent="0.25">
      <c r="A129" s="233" t="s">
        <v>22</v>
      </c>
      <c r="B129" s="29" t="s">
        <v>107</v>
      </c>
      <c r="C129" s="112">
        <v>0</v>
      </c>
      <c r="D129" s="112">
        <v>0</v>
      </c>
      <c r="E129" s="112">
        <v>0</v>
      </c>
      <c r="F129" s="112">
        <v>0</v>
      </c>
      <c r="G129" s="112">
        <v>0</v>
      </c>
      <c r="H129" s="112">
        <v>0</v>
      </c>
      <c r="I129" s="112">
        <v>0</v>
      </c>
      <c r="J129" s="112">
        <v>2.0000000000000004</v>
      </c>
      <c r="K129" s="112">
        <v>0</v>
      </c>
      <c r="L129" s="112">
        <v>0</v>
      </c>
      <c r="M129" s="112">
        <v>0</v>
      </c>
      <c r="N129" s="112">
        <v>10</v>
      </c>
      <c r="O129" s="112">
        <v>1</v>
      </c>
      <c r="P129" s="112">
        <v>8</v>
      </c>
      <c r="Q129" s="112">
        <v>0</v>
      </c>
      <c r="R129" s="112">
        <v>0</v>
      </c>
      <c r="S129" s="112">
        <f>SUM(Q129,O129,M129,K129,I129,G129,E129,C129)</f>
        <v>1</v>
      </c>
      <c r="T129" s="112">
        <f>SUM(R129,P129,N129,L129,J129,H129,F129,D129)</f>
        <v>20</v>
      </c>
      <c r="U129" s="112">
        <f>SUM(S129:T129)</f>
        <v>21</v>
      </c>
    </row>
    <row r="130" spans="1:21" ht="15" customHeight="1" x14ac:dyDescent="0.25">
      <c r="A130" s="231"/>
      <c r="B130" s="30" t="s">
        <v>108</v>
      </c>
      <c r="C130" s="113">
        <v>0</v>
      </c>
      <c r="D130" s="113">
        <v>0</v>
      </c>
      <c r="E130" s="113">
        <v>0</v>
      </c>
      <c r="F130" s="113">
        <v>0</v>
      </c>
      <c r="G130" s="113">
        <v>0</v>
      </c>
      <c r="H130" s="113">
        <v>0</v>
      </c>
      <c r="I130" s="113">
        <v>0</v>
      </c>
      <c r="J130" s="113">
        <v>1.0000000000000002</v>
      </c>
      <c r="K130" s="113">
        <v>0</v>
      </c>
      <c r="L130" s="113">
        <v>0</v>
      </c>
      <c r="M130" s="113">
        <v>0</v>
      </c>
      <c r="N130" s="113">
        <v>4</v>
      </c>
      <c r="O130" s="113">
        <v>0</v>
      </c>
      <c r="P130" s="113">
        <v>4</v>
      </c>
      <c r="Q130" s="113">
        <v>0</v>
      </c>
      <c r="R130" s="113">
        <v>0</v>
      </c>
      <c r="S130" s="113">
        <f t="shared" ref="S130:S134" si="29">SUM(Q130,O130,M130,K130,I130,G130,E130,C130)</f>
        <v>0</v>
      </c>
      <c r="T130" s="113">
        <f t="shared" ref="T130:T134" si="30">SUM(R130,P130,N130,L130,J130,H130,F130,D130)</f>
        <v>9</v>
      </c>
      <c r="U130" s="113">
        <f t="shared" ref="U130:U134" si="31">SUM(S130:T130)</f>
        <v>9</v>
      </c>
    </row>
    <row r="131" spans="1:21" ht="15" customHeight="1" x14ac:dyDescent="0.25">
      <c r="A131" s="231"/>
      <c r="B131" s="30" t="s">
        <v>109</v>
      </c>
      <c r="C131" s="113">
        <v>0</v>
      </c>
      <c r="D131" s="113">
        <v>1</v>
      </c>
      <c r="E131" s="113">
        <v>0</v>
      </c>
      <c r="F131" s="113">
        <v>0</v>
      </c>
      <c r="G131" s="113">
        <v>0</v>
      </c>
      <c r="H131" s="113">
        <v>8</v>
      </c>
      <c r="I131" s="113">
        <v>0</v>
      </c>
      <c r="J131" s="113">
        <v>8.0000000000000018</v>
      </c>
      <c r="K131" s="113">
        <v>0</v>
      </c>
      <c r="L131" s="113">
        <v>3</v>
      </c>
      <c r="M131" s="113">
        <v>0</v>
      </c>
      <c r="N131" s="113">
        <v>9</v>
      </c>
      <c r="O131" s="113">
        <v>0</v>
      </c>
      <c r="P131" s="113">
        <v>6</v>
      </c>
      <c r="Q131" s="113">
        <v>0</v>
      </c>
      <c r="R131" s="113">
        <v>0</v>
      </c>
      <c r="S131" s="113">
        <f t="shared" si="29"/>
        <v>0</v>
      </c>
      <c r="T131" s="113">
        <f t="shared" si="30"/>
        <v>35</v>
      </c>
      <c r="U131" s="113">
        <f t="shared" si="31"/>
        <v>35</v>
      </c>
    </row>
    <row r="132" spans="1:21" ht="15" customHeight="1" x14ac:dyDescent="0.25">
      <c r="A132" s="231"/>
      <c r="B132" s="30" t="s">
        <v>110</v>
      </c>
      <c r="C132" s="113">
        <v>0</v>
      </c>
      <c r="D132" s="113">
        <v>2</v>
      </c>
      <c r="E132" s="113">
        <v>0</v>
      </c>
      <c r="F132" s="113">
        <v>10.000000000000002</v>
      </c>
      <c r="G132" s="113">
        <v>0</v>
      </c>
      <c r="H132" s="113">
        <v>15</v>
      </c>
      <c r="I132" s="113">
        <v>0</v>
      </c>
      <c r="J132" s="113">
        <v>11</v>
      </c>
      <c r="K132" s="113">
        <v>0</v>
      </c>
      <c r="L132" s="113">
        <v>0</v>
      </c>
      <c r="M132" s="113">
        <v>0</v>
      </c>
      <c r="N132" s="113">
        <v>1</v>
      </c>
      <c r="O132" s="113">
        <v>0</v>
      </c>
      <c r="P132" s="113">
        <v>1</v>
      </c>
      <c r="Q132" s="113">
        <v>0</v>
      </c>
      <c r="R132" s="113">
        <v>0</v>
      </c>
      <c r="S132" s="113">
        <f t="shared" si="29"/>
        <v>0</v>
      </c>
      <c r="T132" s="113">
        <f t="shared" si="30"/>
        <v>40</v>
      </c>
      <c r="U132" s="113">
        <f t="shared" si="31"/>
        <v>40</v>
      </c>
    </row>
    <row r="133" spans="1:21" ht="15" customHeight="1" x14ac:dyDescent="0.25">
      <c r="A133" s="231"/>
      <c r="B133" s="114" t="s">
        <v>111</v>
      </c>
      <c r="C133" s="113">
        <v>0</v>
      </c>
      <c r="D133" s="113">
        <v>1</v>
      </c>
      <c r="E133" s="113">
        <v>0</v>
      </c>
      <c r="F133" s="113">
        <v>0</v>
      </c>
      <c r="G133" s="113">
        <v>0</v>
      </c>
      <c r="H133" s="113">
        <v>3.0000000000000004</v>
      </c>
      <c r="I133" s="113">
        <v>0</v>
      </c>
      <c r="J133" s="113">
        <v>0</v>
      </c>
      <c r="K133" s="113">
        <v>0</v>
      </c>
      <c r="L133" s="113">
        <v>0</v>
      </c>
      <c r="M133" s="113">
        <v>0</v>
      </c>
      <c r="N133" s="113">
        <v>1</v>
      </c>
      <c r="O133" s="113">
        <v>0</v>
      </c>
      <c r="P133" s="113">
        <v>0</v>
      </c>
      <c r="Q133" s="113">
        <v>0</v>
      </c>
      <c r="R133" s="113">
        <v>0</v>
      </c>
      <c r="S133" s="113">
        <f t="shared" si="29"/>
        <v>0</v>
      </c>
      <c r="T133" s="113">
        <f t="shared" si="30"/>
        <v>5</v>
      </c>
      <c r="U133" s="113">
        <f t="shared" si="31"/>
        <v>5</v>
      </c>
    </row>
    <row r="134" spans="1:21" ht="15" customHeight="1" x14ac:dyDescent="0.25">
      <c r="A134" s="231"/>
      <c r="B134" s="154" t="s">
        <v>163</v>
      </c>
      <c r="C134" s="113">
        <v>0</v>
      </c>
      <c r="D134" s="113">
        <v>1.0000000000000002</v>
      </c>
      <c r="E134" s="113">
        <v>0</v>
      </c>
      <c r="F134" s="113">
        <v>0</v>
      </c>
      <c r="G134" s="113">
        <v>0</v>
      </c>
      <c r="H134" s="113">
        <v>0</v>
      </c>
      <c r="I134" s="113">
        <v>0</v>
      </c>
      <c r="J134" s="113">
        <v>0</v>
      </c>
      <c r="K134" s="113">
        <v>0</v>
      </c>
      <c r="L134" s="113">
        <v>0</v>
      </c>
      <c r="M134" s="113">
        <v>0</v>
      </c>
      <c r="N134" s="113">
        <v>0</v>
      </c>
      <c r="O134" s="113">
        <v>0</v>
      </c>
      <c r="P134" s="113">
        <v>0</v>
      </c>
      <c r="Q134" s="113">
        <v>0</v>
      </c>
      <c r="R134" s="113">
        <v>0</v>
      </c>
      <c r="S134" s="113">
        <f t="shared" si="29"/>
        <v>0</v>
      </c>
      <c r="T134" s="113">
        <f t="shared" si="30"/>
        <v>1.0000000000000002</v>
      </c>
      <c r="U134" s="113">
        <f t="shared" si="31"/>
        <v>1.0000000000000002</v>
      </c>
    </row>
    <row r="135" spans="1:21" ht="15" customHeight="1" x14ac:dyDescent="0.25">
      <c r="A135" s="231"/>
      <c r="B135" s="30" t="s">
        <v>4</v>
      </c>
      <c r="C135" s="113">
        <f>SUM(C129:C134)</f>
        <v>0</v>
      </c>
      <c r="D135" s="113">
        <f t="shared" ref="D135:R135" si="32">SUM(D129:D134)</f>
        <v>5</v>
      </c>
      <c r="E135" s="113">
        <f t="shared" si="32"/>
        <v>0</v>
      </c>
      <c r="F135" s="113">
        <f t="shared" si="32"/>
        <v>10.000000000000002</v>
      </c>
      <c r="G135" s="113">
        <f t="shared" si="32"/>
        <v>0</v>
      </c>
      <c r="H135" s="113">
        <f t="shared" si="32"/>
        <v>26</v>
      </c>
      <c r="I135" s="113">
        <f t="shared" si="32"/>
        <v>0</v>
      </c>
      <c r="J135" s="113">
        <f t="shared" si="32"/>
        <v>22.000000000000004</v>
      </c>
      <c r="K135" s="113">
        <f t="shared" si="32"/>
        <v>0</v>
      </c>
      <c r="L135" s="113">
        <f t="shared" si="32"/>
        <v>3</v>
      </c>
      <c r="M135" s="113">
        <f t="shared" si="32"/>
        <v>0</v>
      </c>
      <c r="N135" s="113">
        <f t="shared" si="32"/>
        <v>25</v>
      </c>
      <c r="O135" s="113">
        <f t="shared" si="32"/>
        <v>1</v>
      </c>
      <c r="P135" s="113">
        <f t="shared" si="32"/>
        <v>19</v>
      </c>
      <c r="Q135" s="113">
        <f t="shared" si="32"/>
        <v>0</v>
      </c>
      <c r="R135" s="113">
        <f t="shared" si="32"/>
        <v>0</v>
      </c>
      <c r="S135" s="113">
        <f>SUM(S129:S134)</f>
        <v>1</v>
      </c>
      <c r="T135" s="113">
        <f>SUM(T129:T134)</f>
        <v>110</v>
      </c>
      <c r="U135" s="113">
        <f>SUM(U129:U134)</f>
        <v>111</v>
      </c>
    </row>
    <row r="136" spans="1:21" ht="15" customHeight="1" x14ac:dyDescent="0.25">
      <c r="A136" s="231" t="s">
        <v>23</v>
      </c>
      <c r="B136" s="30" t="s">
        <v>107</v>
      </c>
      <c r="C136" s="113">
        <v>0</v>
      </c>
      <c r="D136" s="113">
        <v>0</v>
      </c>
      <c r="E136" s="113">
        <v>0</v>
      </c>
      <c r="F136" s="113">
        <v>0</v>
      </c>
      <c r="G136" s="113">
        <v>0</v>
      </c>
      <c r="H136" s="113">
        <v>0</v>
      </c>
      <c r="I136" s="113">
        <v>0</v>
      </c>
      <c r="J136" s="113">
        <v>1.0000000000000002</v>
      </c>
      <c r="K136" s="113">
        <v>0</v>
      </c>
      <c r="L136" s="113">
        <v>0</v>
      </c>
      <c r="M136" s="113">
        <v>0</v>
      </c>
      <c r="N136" s="113">
        <v>4</v>
      </c>
      <c r="O136" s="113">
        <v>0</v>
      </c>
      <c r="P136" s="113">
        <v>2.0000000000000004</v>
      </c>
      <c r="Q136" s="113">
        <v>0</v>
      </c>
      <c r="R136" s="113">
        <v>0</v>
      </c>
      <c r="S136" s="113">
        <f t="shared" ref="S136:S141" si="33">SUM(Q136,O136,M136,K136,I136,G136,E136,C136)</f>
        <v>0</v>
      </c>
      <c r="T136" s="113">
        <f t="shared" ref="T136:T141" si="34">SUM(R136,P136,N136,L136,J136,H136,F136,D136)</f>
        <v>7</v>
      </c>
      <c r="U136" s="113">
        <f t="shared" ref="U136:U141" si="35">SUM(S136:T136)</f>
        <v>7</v>
      </c>
    </row>
    <row r="137" spans="1:21" ht="15" customHeight="1" x14ac:dyDescent="0.25">
      <c r="A137" s="231"/>
      <c r="B137" s="30" t="s">
        <v>108</v>
      </c>
      <c r="C137" s="113">
        <v>0</v>
      </c>
      <c r="D137" s="113">
        <v>0</v>
      </c>
      <c r="E137" s="113">
        <v>0</v>
      </c>
      <c r="F137" s="113">
        <v>1.0000000000000002</v>
      </c>
      <c r="G137" s="113">
        <v>0</v>
      </c>
      <c r="H137" s="113">
        <v>0</v>
      </c>
      <c r="I137" s="113">
        <v>0</v>
      </c>
      <c r="J137" s="113">
        <v>2.0000000000000004</v>
      </c>
      <c r="K137" s="113">
        <v>0</v>
      </c>
      <c r="L137" s="113">
        <v>1</v>
      </c>
      <c r="M137" s="113">
        <v>0</v>
      </c>
      <c r="N137" s="113">
        <v>1.0000000000000002</v>
      </c>
      <c r="O137" s="113">
        <v>0</v>
      </c>
      <c r="P137" s="113">
        <v>0</v>
      </c>
      <c r="Q137" s="113">
        <v>0</v>
      </c>
      <c r="R137" s="113">
        <v>0</v>
      </c>
      <c r="S137" s="113">
        <f t="shared" si="33"/>
        <v>0</v>
      </c>
      <c r="T137" s="113">
        <f t="shared" si="34"/>
        <v>5</v>
      </c>
      <c r="U137" s="113">
        <f t="shared" si="35"/>
        <v>5</v>
      </c>
    </row>
    <row r="138" spans="1:21" ht="15" customHeight="1" x14ac:dyDescent="0.25">
      <c r="A138" s="231"/>
      <c r="B138" s="30" t="s">
        <v>109</v>
      </c>
      <c r="C138" s="113">
        <v>0</v>
      </c>
      <c r="D138" s="113">
        <v>0</v>
      </c>
      <c r="E138" s="113">
        <v>0</v>
      </c>
      <c r="F138" s="113">
        <v>0</v>
      </c>
      <c r="G138" s="113">
        <v>0</v>
      </c>
      <c r="H138" s="113">
        <v>1</v>
      </c>
      <c r="I138" s="113">
        <v>0</v>
      </c>
      <c r="J138" s="113">
        <v>0</v>
      </c>
      <c r="K138" s="113">
        <v>0</v>
      </c>
      <c r="L138" s="113">
        <v>2</v>
      </c>
      <c r="M138" s="113">
        <v>0</v>
      </c>
      <c r="N138" s="113">
        <v>0</v>
      </c>
      <c r="O138" s="113">
        <v>0</v>
      </c>
      <c r="P138" s="113">
        <v>0</v>
      </c>
      <c r="Q138" s="113">
        <v>0</v>
      </c>
      <c r="R138" s="113">
        <v>0</v>
      </c>
      <c r="S138" s="113">
        <f t="shared" si="33"/>
        <v>0</v>
      </c>
      <c r="T138" s="113">
        <f t="shared" si="34"/>
        <v>3</v>
      </c>
      <c r="U138" s="113">
        <f t="shared" si="35"/>
        <v>3</v>
      </c>
    </row>
    <row r="139" spans="1:21" ht="15" customHeight="1" x14ac:dyDescent="0.25">
      <c r="A139" s="231"/>
      <c r="B139" s="30" t="s">
        <v>110</v>
      </c>
      <c r="C139" s="113">
        <v>0</v>
      </c>
      <c r="D139" s="113">
        <v>8.0000000000000018</v>
      </c>
      <c r="E139" s="113">
        <v>0</v>
      </c>
      <c r="F139" s="113">
        <v>10</v>
      </c>
      <c r="G139" s="113">
        <v>0</v>
      </c>
      <c r="H139" s="113">
        <v>8.0000000000000018</v>
      </c>
      <c r="I139" s="113">
        <v>0</v>
      </c>
      <c r="J139" s="113">
        <v>0</v>
      </c>
      <c r="K139" s="113">
        <v>0</v>
      </c>
      <c r="L139" s="113">
        <v>0</v>
      </c>
      <c r="M139" s="113">
        <v>0</v>
      </c>
      <c r="N139" s="113">
        <v>0</v>
      </c>
      <c r="O139" s="113">
        <v>0</v>
      </c>
      <c r="P139" s="113">
        <v>0</v>
      </c>
      <c r="Q139" s="113">
        <v>0</v>
      </c>
      <c r="R139" s="113">
        <v>0</v>
      </c>
      <c r="S139" s="113">
        <f t="shared" si="33"/>
        <v>0</v>
      </c>
      <c r="T139" s="113">
        <f t="shared" si="34"/>
        <v>26</v>
      </c>
      <c r="U139" s="113">
        <f t="shared" si="35"/>
        <v>26</v>
      </c>
    </row>
    <row r="140" spans="1:21" ht="15" customHeight="1" x14ac:dyDescent="0.25">
      <c r="A140" s="231"/>
      <c r="B140" s="114" t="s">
        <v>111</v>
      </c>
      <c r="C140" s="113">
        <v>0</v>
      </c>
      <c r="D140" s="113">
        <v>0</v>
      </c>
      <c r="E140" s="113">
        <v>0</v>
      </c>
      <c r="F140" s="113">
        <v>0</v>
      </c>
      <c r="G140" s="113">
        <v>0</v>
      </c>
      <c r="H140" s="113">
        <v>1.0000000000000002</v>
      </c>
      <c r="I140" s="113">
        <v>0</v>
      </c>
      <c r="J140" s="113">
        <v>0</v>
      </c>
      <c r="K140" s="113">
        <v>0</v>
      </c>
      <c r="L140" s="113">
        <v>0</v>
      </c>
      <c r="M140" s="113">
        <v>0</v>
      </c>
      <c r="N140" s="113">
        <v>0</v>
      </c>
      <c r="O140" s="113">
        <v>0</v>
      </c>
      <c r="P140" s="113">
        <v>0</v>
      </c>
      <c r="Q140" s="113">
        <v>0</v>
      </c>
      <c r="R140" s="113">
        <v>0</v>
      </c>
      <c r="S140" s="113">
        <f t="shared" si="33"/>
        <v>0</v>
      </c>
      <c r="T140" s="113">
        <f t="shared" si="34"/>
        <v>1.0000000000000002</v>
      </c>
      <c r="U140" s="113">
        <f t="shared" si="35"/>
        <v>1.0000000000000002</v>
      </c>
    </row>
    <row r="141" spans="1:21" ht="15" customHeight="1" x14ac:dyDescent="0.25">
      <c r="A141" s="231"/>
      <c r="B141" s="154" t="s">
        <v>163</v>
      </c>
      <c r="C141" s="113">
        <v>4.0000000000000009</v>
      </c>
      <c r="D141" s="113">
        <v>3</v>
      </c>
      <c r="E141" s="113">
        <v>4</v>
      </c>
      <c r="F141" s="113">
        <v>7</v>
      </c>
      <c r="G141" s="113">
        <v>0</v>
      </c>
      <c r="H141" s="113">
        <v>0</v>
      </c>
      <c r="I141" s="113">
        <v>0</v>
      </c>
      <c r="J141" s="113">
        <v>0</v>
      </c>
      <c r="K141" s="113">
        <v>0</v>
      </c>
      <c r="L141" s="113">
        <v>0</v>
      </c>
      <c r="M141" s="113">
        <v>0</v>
      </c>
      <c r="N141" s="113">
        <v>0</v>
      </c>
      <c r="O141" s="113">
        <v>0</v>
      </c>
      <c r="P141" s="113">
        <v>0</v>
      </c>
      <c r="Q141" s="113">
        <v>0</v>
      </c>
      <c r="R141" s="113">
        <v>0</v>
      </c>
      <c r="S141" s="113">
        <f t="shared" si="33"/>
        <v>8</v>
      </c>
      <c r="T141" s="113">
        <f t="shared" si="34"/>
        <v>10</v>
      </c>
      <c r="U141" s="113">
        <f t="shared" si="35"/>
        <v>18</v>
      </c>
    </row>
    <row r="142" spans="1:21" ht="15" customHeight="1" x14ac:dyDescent="0.25">
      <c r="A142" s="231"/>
      <c r="B142" s="30" t="s">
        <v>4</v>
      </c>
      <c r="C142" s="113">
        <f>SUM(C136:C141)</f>
        <v>4.0000000000000009</v>
      </c>
      <c r="D142" s="113">
        <f t="shared" ref="D142:U142" si="36">SUM(D136:D141)</f>
        <v>11.000000000000002</v>
      </c>
      <c r="E142" s="113">
        <f t="shared" si="36"/>
        <v>4</v>
      </c>
      <c r="F142" s="113">
        <f t="shared" si="36"/>
        <v>18</v>
      </c>
      <c r="G142" s="113">
        <f t="shared" si="36"/>
        <v>0</v>
      </c>
      <c r="H142" s="113">
        <f t="shared" si="36"/>
        <v>10.000000000000002</v>
      </c>
      <c r="I142" s="113">
        <f t="shared" si="36"/>
        <v>0</v>
      </c>
      <c r="J142" s="113">
        <f t="shared" si="36"/>
        <v>3.0000000000000009</v>
      </c>
      <c r="K142" s="113">
        <f t="shared" si="36"/>
        <v>0</v>
      </c>
      <c r="L142" s="113">
        <f t="shared" si="36"/>
        <v>3</v>
      </c>
      <c r="M142" s="113">
        <f t="shared" si="36"/>
        <v>0</v>
      </c>
      <c r="N142" s="113">
        <f t="shared" si="36"/>
        <v>5</v>
      </c>
      <c r="O142" s="113">
        <f t="shared" si="36"/>
        <v>0</v>
      </c>
      <c r="P142" s="113">
        <f t="shared" si="36"/>
        <v>2.0000000000000004</v>
      </c>
      <c r="Q142" s="113">
        <f t="shared" si="36"/>
        <v>0</v>
      </c>
      <c r="R142" s="113">
        <f t="shared" si="36"/>
        <v>0</v>
      </c>
      <c r="S142" s="113">
        <f>SUM(S136:S141)</f>
        <v>8</v>
      </c>
      <c r="T142" s="113">
        <f>SUM(T136:T141)</f>
        <v>52</v>
      </c>
      <c r="U142" s="113">
        <f t="shared" si="36"/>
        <v>60</v>
      </c>
    </row>
    <row r="143" spans="1:21" ht="15" customHeight="1" x14ac:dyDescent="0.25">
      <c r="A143" s="231" t="s">
        <v>24</v>
      </c>
      <c r="B143" s="30" t="s">
        <v>107</v>
      </c>
      <c r="C143" s="113">
        <v>0</v>
      </c>
      <c r="D143" s="113">
        <v>0</v>
      </c>
      <c r="E143" s="113">
        <v>0</v>
      </c>
      <c r="F143" s="113">
        <v>1</v>
      </c>
      <c r="G143" s="113">
        <v>0</v>
      </c>
      <c r="H143" s="113">
        <v>3.0000000000000004</v>
      </c>
      <c r="I143" s="113">
        <v>0</v>
      </c>
      <c r="J143" s="113">
        <v>6.0000000000000027</v>
      </c>
      <c r="K143" s="113">
        <v>0</v>
      </c>
      <c r="L143" s="113">
        <v>1.0000000000000002</v>
      </c>
      <c r="M143" s="113">
        <v>0</v>
      </c>
      <c r="N143" s="113">
        <v>8.0000000000000018</v>
      </c>
      <c r="O143" s="113">
        <v>0</v>
      </c>
      <c r="P143" s="113">
        <v>5</v>
      </c>
      <c r="Q143" s="113">
        <v>0</v>
      </c>
      <c r="R143" s="113">
        <v>0</v>
      </c>
      <c r="S143" s="113">
        <f t="shared" ref="S143" si="37">SUM(Q143,O143,M143,K143,I143,G143,E143,C143)</f>
        <v>0</v>
      </c>
      <c r="T143" s="113">
        <f t="shared" ref="T143" si="38">SUM(R143,P143,N143,L143,J143,H143,F143,D143)</f>
        <v>24.000000000000004</v>
      </c>
      <c r="U143" s="113">
        <f t="shared" ref="U143" si="39">SUM(S143:T143)</f>
        <v>24.000000000000004</v>
      </c>
    </row>
    <row r="144" spans="1:21" ht="15" customHeight="1" x14ac:dyDescent="0.25">
      <c r="A144" s="231"/>
      <c r="B144" s="30" t="s">
        <v>108</v>
      </c>
      <c r="C144" s="113">
        <v>0</v>
      </c>
      <c r="D144" s="113">
        <v>0</v>
      </c>
      <c r="E144" s="113">
        <v>0</v>
      </c>
      <c r="F144" s="113">
        <v>0</v>
      </c>
      <c r="G144" s="113">
        <v>0</v>
      </c>
      <c r="H144" s="113">
        <v>3.0000000000000013</v>
      </c>
      <c r="I144" s="113">
        <v>0</v>
      </c>
      <c r="J144" s="113">
        <v>1</v>
      </c>
      <c r="K144" s="113">
        <v>0</v>
      </c>
      <c r="L144" s="113">
        <v>0</v>
      </c>
      <c r="M144" s="113">
        <v>0</v>
      </c>
      <c r="N144" s="113">
        <v>7</v>
      </c>
      <c r="O144" s="113">
        <v>0</v>
      </c>
      <c r="P144" s="113">
        <v>4</v>
      </c>
      <c r="Q144" s="113">
        <v>0</v>
      </c>
      <c r="R144" s="113">
        <v>0</v>
      </c>
      <c r="S144" s="113">
        <f t="shared" ref="S144:S148" si="40">SUM(Q144,O144,M144,K144,I144,G144,E144,C144)</f>
        <v>0</v>
      </c>
      <c r="T144" s="113">
        <f t="shared" ref="T144:T148" si="41">SUM(R144,P144,N144,L144,J144,H144,F144,D144)</f>
        <v>15.000000000000002</v>
      </c>
      <c r="U144" s="113">
        <f t="shared" ref="U144:U148" si="42">SUM(S144:T144)</f>
        <v>15.000000000000002</v>
      </c>
    </row>
    <row r="145" spans="1:21" ht="15" customHeight="1" x14ac:dyDescent="0.25">
      <c r="A145" s="231"/>
      <c r="B145" s="30" t="s">
        <v>109</v>
      </c>
      <c r="C145" s="113">
        <v>0</v>
      </c>
      <c r="D145" s="113">
        <v>0</v>
      </c>
      <c r="E145" s="113">
        <v>0</v>
      </c>
      <c r="F145" s="113">
        <v>0</v>
      </c>
      <c r="G145" s="113">
        <v>0</v>
      </c>
      <c r="H145" s="113">
        <v>2</v>
      </c>
      <c r="I145" s="113">
        <v>0</v>
      </c>
      <c r="J145" s="113">
        <v>2</v>
      </c>
      <c r="K145" s="113">
        <v>0</v>
      </c>
      <c r="L145" s="113">
        <v>0</v>
      </c>
      <c r="M145" s="113">
        <v>0</v>
      </c>
      <c r="N145" s="113">
        <v>12</v>
      </c>
      <c r="O145" s="113">
        <v>0</v>
      </c>
      <c r="P145" s="113">
        <v>11</v>
      </c>
      <c r="Q145" s="113">
        <v>0</v>
      </c>
      <c r="R145" s="113">
        <v>0</v>
      </c>
      <c r="S145" s="113">
        <f t="shared" si="40"/>
        <v>0</v>
      </c>
      <c r="T145" s="113">
        <f t="shared" si="41"/>
        <v>27</v>
      </c>
      <c r="U145" s="113">
        <f t="shared" si="42"/>
        <v>27</v>
      </c>
    </row>
    <row r="146" spans="1:21" ht="15" customHeight="1" x14ac:dyDescent="0.25">
      <c r="A146" s="231"/>
      <c r="B146" s="30" t="s">
        <v>110</v>
      </c>
      <c r="C146" s="113">
        <v>0</v>
      </c>
      <c r="D146" s="113">
        <v>9</v>
      </c>
      <c r="E146" s="113">
        <v>0</v>
      </c>
      <c r="F146" s="113">
        <v>26.000000000000007</v>
      </c>
      <c r="G146" s="113">
        <v>0</v>
      </c>
      <c r="H146" s="113">
        <v>38</v>
      </c>
      <c r="I146" s="113">
        <v>0</v>
      </c>
      <c r="J146" s="113">
        <v>9</v>
      </c>
      <c r="K146" s="113">
        <v>0</v>
      </c>
      <c r="L146" s="113">
        <v>2.0000000000000004</v>
      </c>
      <c r="M146" s="113">
        <v>0</v>
      </c>
      <c r="N146" s="113">
        <v>8</v>
      </c>
      <c r="O146" s="113">
        <v>0</v>
      </c>
      <c r="P146" s="113">
        <v>5</v>
      </c>
      <c r="Q146" s="113">
        <v>0</v>
      </c>
      <c r="R146" s="113">
        <v>0</v>
      </c>
      <c r="S146" s="113">
        <f t="shared" si="40"/>
        <v>0</v>
      </c>
      <c r="T146" s="113">
        <f t="shared" si="41"/>
        <v>97</v>
      </c>
      <c r="U146" s="113">
        <f t="shared" si="42"/>
        <v>97</v>
      </c>
    </row>
    <row r="147" spans="1:21" ht="15" customHeight="1" x14ac:dyDescent="0.25">
      <c r="A147" s="231"/>
      <c r="B147" s="114" t="s">
        <v>111</v>
      </c>
      <c r="C147" s="113">
        <v>0</v>
      </c>
      <c r="D147" s="113">
        <v>0</v>
      </c>
      <c r="E147" s="113">
        <v>0</v>
      </c>
      <c r="F147" s="113">
        <v>0</v>
      </c>
      <c r="G147" s="113">
        <v>0</v>
      </c>
      <c r="H147" s="113">
        <v>0</v>
      </c>
      <c r="I147" s="113">
        <v>0</v>
      </c>
      <c r="J147" s="113">
        <v>0</v>
      </c>
      <c r="K147" s="113">
        <v>0</v>
      </c>
      <c r="L147" s="113">
        <v>0</v>
      </c>
      <c r="M147" s="113">
        <v>0</v>
      </c>
      <c r="N147" s="113">
        <v>0</v>
      </c>
      <c r="O147" s="113">
        <v>0</v>
      </c>
      <c r="P147" s="113">
        <v>0</v>
      </c>
      <c r="Q147" s="113">
        <v>0</v>
      </c>
      <c r="R147" s="113">
        <v>0</v>
      </c>
      <c r="S147" s="113">
        <f t="shared" si="40"/>
        <v>0</v>
      </c>
      <c r="T147" s="113">
        <f t="shared" si="41"/>
        <v>0</v>
      </c>
      <c r="U147" s="113">
        <f t="shared" si="42"/>
        <v>0</v>
      </c>
    </row>
    <row r="148" spans="1:21" ht="15" customHeight="1" x14ac:dyDescent="0.25">
      <c r="A148" s="231"/>
      <c r="B148" s="154" t="s">
        <v>163</v>
      </c>
      <c r="C148" s="113">
        <v>0</v>
      </c>
      <c r="D148" s="113">
        <v>3</v>
      </c>
      <c r="E148" s="113">
        <v>5</v>
      </c>
      <c r="F148" s="113">
        <v>9</v>
      </c>
      <c r="G148" s="113">
        <v>0</v>
      </c>
      <c r="H148" s="113">
        <v>2</v>
      </c>
      <c r="I148" s="113">
        <v>0</v>
      </c>
      <c r="J148" s="113">
        <v>0</v>
      </c>
      <c r="K148" s="113">
        <v>0</v>
      </c>
      <c r="L148" s="113">
        <v>2.0000000000000004</v>
      </c>
      <c r="M148" s="113">
        <v>0</v>
      </c>
      <c r="N148" s="113">
        <v>0</v>
      </c>
      <c r="O148" s="113">
        <v>0</v>
      </c>
      <c r="P148" s="113">
        <v>2</v>
      </c>
      <c r="Q148" s="113">
        <v>0</v>
      </c>
      <c r="R148" s="113">
        <v>0</v>
      </c>
      <c r="S148" s="113">
        <f t="shared" si="40"/>
        <v>5</v>
      </c>
      <c r="T148" s="113">
        <f t="shared" si="41"/>
        <v>18</v>
      </c>
      <c r="U148" s="113">
        <f t="shared" si="42"/>
        <v>23</v>
      </c>
    </row>
    <row r="149" spans="1:21" ht="15" customHeight="1" thickBot="1" x14ac:dyDescent="0.3">
      <c r="A149" s="215"/>
      <c r="B149" s="36" t="s">
        <v>4</v>
      </c>
      <c r="C149" s="113">
        <f>SUM(C143:C148)</f>
        <v>0</v>
      </c>
      <c r="D149" s="113">
        <f t="shared" ref="D149:U149" si="43">SUM(D143:D148)</f>
        <v>12</v>
      </c>
      <c r="E149" s="113">
        <f t="shared" si="43"/>
        <v>5</v>
      </c>
      <c r="F149" s="113">
        <f t="shared" si="43"/>
        <v>36.000000000000007</v>
      </c>
      <c r="G149" s="113">
        <f t="shared" si="43"/>
        <v>0</v>
      </c>
      <c r="H149" s="113">
        <f t="shared" si="43"/>
        <v>48</v>
      </c>
      <c r="I149" s="113">
        <f t="shared" si="43"/>
        <v>0</v>
      </c>
      <c r="J149" s="113">
        <f t="shared" si="43"/>
        <v>18.000000000000004</v>
      </c>
      <c r="K149" s="113">
        <f t="shared" si="43"/>
        <v>0</v>
      </c>
      <c r="L149" s="113">
        <f t="shared" si="43"/>
        <v>5.0000000000000018</v>
      </c>
      <c r="M149" s="113">
        <f t="shared" si="43"/>
        <v>0</v>
      </c>
      <c r="N149" s="113">
        <f t="shared" si="43"/>
        <v>35</v>
      </c>
      <c r="O149" s="113">
        <f t="shared" si="43"/>
        <v>0</v>
      </c>
      <c r="P149" s="113">
        <f t="shared" si="43"/>
        <v>27</v>
      </c>
      <c r="Q149" s="113">
        <f t="shared" si="43"/>
        <v>0</v>
      </c>
      <c r="R149" s="113">
        <f t="shared" si="43"/>
        <v>0</v>
      </c>
      <c r="S149" s="113">
        <f>SUM(S143:S148)</f>
        <v>5</v>
      </c>
      <c r="T149" s="113">
        <f>SUM(T143:T148)</f>
        <v>181</v>
      </c>
      <c r="U149" s="113">
        <f t="shared" si="43"/>
        <v>186</v>
      </c>
    </row>
    <row r="150" spans="1:21" ht="15" customHeight="1" thickTop="1" x14ac:dyDescent="0.25">
      <c r="A150" s="233" t="s">
        <v>4</v>
      </c>
      <c r="B150" s="29" t="s">
        <v>107</v>
      </c>
      <c r="C150" s="112">
        <f t="shared" ref="C150:R150" si="44">SUM(C143,C136,C129,C112,C105,C98,C81,C74,C67,C50,C43,C36,C20,C13,C6)</f>
        <v>0</v>
      </c>
      <c r="D150" s="112">
        <f t="shared" si="44"/>
        <v>5</v>
      </c>
      <c r="E150" s="112">
        <f t="shared" si="44"/>
        <v>0</v>
      </c>
      <c r="F150" s="112">
        <f t="shared" si="44"/>
        <v>6.0000000000000044</v>
      </c>
      <c r="G150" s="112">
        <f t="shared" si="44"/>
        <v>0</v>
      </c>
      <c r="H150" s="112">
        <f t="shared" si="44"/>
        <v>16</v>
      </c>
      <c r="I150" s="112">
        <f t="shared" si="44"/>
        <v>2</v>
      </c>
      <c r="J150" s="112">
        <f t="shared" si="44"/>
        <v>53.000000000000007</v>
      </c>
      <c r="K150" s="112">
        <f t="shared" si="44"/>
        <v>0</v>
      </c>
      <c r="L150" s="112">
        <f t="shared" si="44"/>
        <v>16</v>
      </c>
      <c r="M150" s="112">
        <f t="shared" si="44"/>
        <v>0</v>
      </c>
      <c r="N150" s="112">
        <f t="shared" si="44"/>
        <v>161</v>
      </c>
      <c r="O150" s="112">
        <f t="shared" si="44"/>
        <v>4</v>
      </c>
      <c r="P150" s="112">
        <f t="shared" si="44"/>
        <v>216.00000000000003</v>
      </c>
      <c r="Q150" s="112">
        <f t="shared" si="44"/>
        <v>1</v>
      </c>
      <c r="R150" s="112">
        <f t="shared" si="44"/>
        <v>8</v>
      </c>
      <c r="S150" s="112">
        <f>SUM(Q150,O150,M150,K150,I150,G150,E150,C150)</f>
        <v>7</v>
      </c>
      <c r="T150" s="112">
        <f t="shared" ref="T150:T151" si="45">SUM(R150,P150,N150,L150,J150,H150,F150,D150)</f>
        <v>481</v>
      </c>
      <c r="U150" s="112">
        <f t="shared" ref="U150:U151" si="46">SUM(S150:T150)</f>
        <v>488</v>
      </c>
    </row>
    <row r="151" spans="1:21" ht="15" customHeight="1" x14ac:dyDescent="0.25">
      <c r="A151" s="231"/>
      <c r="B151" s="30" t="s">
        <v>108</v>
      </c>
      <c r="C151" s="113">
        <f t="shared" ref="C151:R151" si="47">SUM(C144,C137,C130,C113,C106,C99,C82,C75,C68,C51,C44,C37,C21,C14,C7)</f>
        <v>0</v>
      </c>
      <c r="D151" s="113">
        <f t="shared" si="47"/>
        <v>3</v>
      </c>
      <c r="E151" s="113">
        <f t="shared" si="47"/>
        <v>0</v>
      </c>
      <c r="F151" s="113">
        <f t="shared" si="47"/>
        <v>5</v>
      </c>
      <c r="G151" s="113">
        <f t="shared" si="47"/>
        <v>0</v>
      </c>
      <c r="H151" s="113">
        <f t="shared" si="47"/>
        <v>14.000000000000002</v>
      </c>
      <c r="I151" s="113">
        <f t="shared" si="47"/>
        <v>0</v>
      </c>
      <c r="J151" s="113">
        <f t="shared" si="47"/>
        <v>68.000000000000043</v>
      </c>
      <c r="K151" s="113">
        <f t="shared" si="47"/>
        <v>0</v>
      </c>
      <c r="L151" s="113">
        <f t="shared" si="47"/>
        <v>27.000000000000007</v>
      </c>
      <c r="M151" s="113">
        <f t="shared" si="47"/>
        <v>0</v>
      </c>
      <c r="N151" s="113">
        <f t="shared" si="47"/>
        <v>127</v>
      </c>
      <c r="O151" s="113">
        <f t="shared" si="47"/>
        <v>3.0000000000000009</v>
      </c>
      <c r="P151" s="113">
        <f t="shared" si="47"/>
        <v>132.99999999999994</v>
      </c>
      <c r="Q151" s="113">
        <f t="shared" si="47"/>
        <v>0</v>
      </c>
      <c r="R151" s="113">
        <f t="shared" si="47"/>
        <v>1</v>
      </c>
      <c r="S151" s="113">
        <f t="shared" ref="S151" si="48">SUM(Q151,O151,M151,K151,I151,G151,E151,C151)</f>
        <v>3.0000000000000009</v>
      </c>
      <c r="T151" s="113">
        <f t="shared" si="45"/>
        <v>378</v>
      </c>
      <c r="U151" s="113">
        <f t="shared" si="46"/>
        <v>381</v>
      </c>
    </row>
    <row r="152" spans="1:21" ht="15" customHeight="1" x14ac:dyDescent="0.25">
      <c r="A152" s="231"/>
      <c r="B152" s="30" t="s">
        <v>109</v>
      </c>
      <c r="C152" s="113">
        <f t="shared" ref="C152:R152" si="49">SUM(C145,C138,C131,C114,C107,C100,C83,C76,C69,C52,C45,C38,C22,C15,C8)</f>
        <v>0</v>
      </c>
      <c r="D152" s="113">
        <f t="shared" si="49"/>
        <v>2</v>
      </c>
      <c r="E152" s="113">
        <f t="shared" si="49"/>
        <v>0</v>
      </c>
      <c r="F152" s="113">
        <f t="shared" si="49"/>
        <v>14.000000000000002</v>
      </c>
      <c r="G152" s="113">
        <f t="shared" si="49"/>
        <v>0</v>
      </c>
      <c r="H152" s="113">
        <f t="shared" si="49"/>
        <v>46.000000000000007</v>
      </c>
      <c r="I152" s="113">
        <f t="shared" si="49"/>
        <v>0</v>
      </c>
      <c r="J152" s="113">
        <f t="shared" si="49"/>
        <v>131</v>
      </c>
      <c r="K152" s="113">
        <f t="shared" si="49"/>
        <v>0</v>
      </c>
      <c r="L152" s="113">
        <f t="shared" si="49"/>
        <v>120</v>
      </c>
      <c r="M152" s="113">
        <f t="shared" si="49"/>
        <v>0</v>
      </c>
      <c r="N152" s="113">
        <f t="shared" si="49"/>
        <v>262</v>
      </c>
      <c r="O152" s="113">
        <f t="shared" si="49"/>
        <v>0</v>
      </c>
      <c r="P152" s="113">
        <f t="shared" si="49"/>
        <v>329</v>
      </c>
      <c r="Q152" s="113">
        <f t="shared" si="49"/>
        <v>0</v>
      </c>
      <c r="R152" s="113">
        <f t="shared" si="49"/>
        <v>4</v>
      </c>
      <c r="S152" s="113">
        <f t="shared" ref="S152:S155" si="50">SUM(Q152,O152,M152,K152,I152,G152,E152,C152)</f>
        <v>0</v>
      </c>
      <c r="T152" s="113">
        <f t="shared" ref="T152:T155" si="51">SUM(R152,P152,N152,L152,J152,H152,F152,D152)</f>
        <v>908</v>
      </c>
      <c r="U152" s="113">
        <f t="shared" ref="U152:U155" si="52">SUM(S152:T152)</f>
        <v>908</v>
      </c>
    </row>
    <row r="153" spans="1:21" ht="15" customHeight="1" x14ac:dyDescent="0.25">
      <c r="A153" s="231"/>
      <c r="B153" s="30" t="s">
        <v>110</v>
      </c>
      <c r="C153" s="113">
        <f t="shared" ref="C153:R153" si="53">SUM(C146,C139,C132,C115,C108,C101,C84,C77,C70,C53,C46,C39,C23,C16,C9)</f>
        <v>0</v>
      </c>
      <c r="D153" s="113">
        <f t="shared" si="53"/>
        <v>100.00000000000003</v>
      </c>
      <c r="E153" s="113">
        <f t="shared" si="53"/>
        <v>0</v>
      </c>
      <c r="F153" s="113">
        <f t="shared" si="53"/>
        <v>262</v>
      </c>
      <c r="G153" s="113">
        <f t="shared" si="53"/>
        <v>3</v>
      </c>
      <c r="H153" s="113">
        <f t="shared" si="53"/>
        <v>422.00000000000011</v>
      </c>
      <c r="I153" s="113">
        <f t="shared" si="53"/>
        <v>0</v>
      </c>
      <c r="J153" s="113">
        <f t="shared" si="53"/>
        <v>339.99999999999977</v>
      </c>
      <c r="K153" s="113">
        <f t="shared" si="53"/>
        <v>1</v>
      </c>
      <c r="L153" s="113">
        <f t="shared" si="53"/>
        <v>36.000000000000014</v>
      </c>
      <c r="M153" s="113">
        <f t="shared" si="53"/>
        <v>4.0000000000000018</v>
      </c>
      <c r="N153" s="113">
        <f t="shared" si="53"/>
        <v>146</v>
      </c>
      <c r="O153" s="113">
        <f t="shared" si="53"/>
        <v>0</v>
      </c>
      <c r="P153" s="113">
        <f t="shared" si="53"/>
        <v>109.00000000000006</v>
      </c>
      <c r="Q153" s="113">
        <f t="shared" si="53"/>
        <v>0</v>
      </c>
      <c r="R153" s="113">
        <f t="shared" si="53"/>
        <v>1</v>
      </c>
      <c r="S153" s="113">
        <f t="shared" si="50"/>
        <v>8.0000000000000018</v>
      </c>
      <c r="T153" s="113">
        <f t="shared" si="51"/>
        <v>1416</v>
      </c>
      <c r="U153" s="113">
        <f t="shared" si="52"/>
        <v>1424</v>
      </c>
    </row>
    <row r="154" spans="1:21" ht="15" customHeight="1" x14ac:dyDescent="0.25">
      <c r="A154" s="231"/>
      <c r="B154" s="114" t="s">
        <v>111</v>
      </c>
      <c r="C154" s="113">
        <f t="shared" ref="C154:R154" si="54">SUM(C147,C140,C133,C116,C109,C102,C85,C78,C71,C54,C47,C40,C24,C17,C10)</f>
        <v>0</v>
      </c>
      <c r="D154" s="113">
        <f t="shared" si="54"/>
        <v>2</v>
      </c>
      <c r="E154" s="113">
        <f t="shared" si="54"/>
        <v>0</v>
      </c>
      <c r="F154" s="113">
        <f t="shared" si="54"/>
        <v>4</v>
      </c>
      <c r="G154" s="113">
        <f t="shared" si="54"/>
        <v>0</v>
      </c>
      <c r="H154" s="113">
        <f t="shared" si="54"/>
        <v>31.000000000000004</v>
      </c>
      <c r="I154" s="113">
        <f t="shared" si="54"/>
        <v>0</v>
      </c>
      <c r="J154" s="113">
        <f t="shared" si="54"/>
        <v>25</v>
      </c>
      <c r="K154" s="113">
        <f t="shared" si="54"/>
        <v>0</v>
      </c>
      <c r="L154" s="113">
        <f t="shared" si="54"/>
        <v>5</v>
      </c>
      <c r="M154" s="113">
        <f t="shared" si="54"/>
        <v>0</v>
      </c>
      <c r="N154" s="113">
        <f t="shared" si="54"/>
        <v>12</v>
      </c>
      <c r="O154" s="113">
        <f t="shared" si="54"/>
        <v>0</v>
      </c>
      <c r="P154" s="113">
        <f t="shared" si="54"/>
        <v>16</v>
      </c>
      <c r="Q154" s="113">
        <f t="shared" si="54"/>
        <v>0</v>
      </c>
      <c r="R154" s="113">
        <f t="shared" si="54"/>
        <v>0</v>
      </c>
      <c r="S154" s="113">
        <f t="shared" si="50"/>
        <v>0</v>
      </c>
      <c r="T154" s="113">
        <f t="shared" si="51"/>
        <v>95</v>
      </c>
      <c r="U154" s="113">
        <f t="shared" si="52"/>
        <v>95</v>
      </c>
    </row>
    <row r="155" spans="1:21" ht="15" customHeight="1" x14ac:dyDescent="0.25">
      <c r="A155" s="231"/>
      <c r="B155" s="114" t="s">
        <v>163</v>
      </c>
      <c r="C155" s="113">
        <f t="shared" ref="C155:R155" si="55">SUM(C148,C141,C134,C117,C110,C103,C86,C79,C72,C55,C48,C41,C25,C18,C11)</f>
        <v>15.000000000000004</v>
      </c>
      <c r="D155" s="113">
        <f t="shared" si="55"/>
        <v>61.000000000000028</v>
      </c>
      <c r="E155" s="113">
        <f t="shared" si="55"/>
        <v>33.000000000000014</v>
      </c>
      <c r="F155" s="113">
        <f t="shared" si="55"/>
        <v>81.000000000000014</v>
      </c>
      <c r="G155" s="113">
        <f t="shared" si="55"/>
        <v>9</v>
      </c>
      <c r="H155" s="113">
        <f t="shared" si="55"/>
        <v>35</v>
      </c>
      <c r="I155" s="113">
        <f t="shared" si="55"/>
        <v>5.0000000000000036</v>
      </c>
      <c r="J155" s="113">
        <f t="shared" si="55"/>
        <v>30.000000000000011</v>
      </c>
      <c r="K155" s="113">
        <f t="shared" si="55"/>
        <v>8</v>
      </c>
      <c r="L155" s="113">
        <f t="shared" si="55"/>
        <v>6.0000000000000036</v>
      </c>
      <c r="M155" s="113">
        <f t="shared" si="55"/>
        <v>5</v>
      </c>
      <c r="N155" s="113">
        <f t="shared" si="55"/>
        <v>24.000000000000007</v>
      </c>
      <c r="O155" s="113">
        <f t="shared" si="55"/>
        <v>2</v>
      </c>
      <c r="P155" s="113">
        <f t="shared" si="55"/>
        <v>32.000000000000014</v>
      </c>
      <c r="Q155" s="113">
        <f t="shared" si="55"/>
        <v>0</v>
      </c>
      <c r="R155" s="113">
        <f t="shared" si="55"/>
        <v>3.0000000000000004</v>
      </c>
      <c r="S155" s="113">
        <f t="shared" si="50"/>
        <v>77.000000000000014</v>
      </c>
      <c r="T155" s="113">
        <f t="shared" si="51"/>
        <v>272.00000000000011</v>
      </c>
      <c r="U155" s="113">
        <f t="shared" si="52"/>
        <v>349.00000000000011</v>
      </c>
    </row>
    <row r="156" spans="1:21" ht="15" customHeight="1" thickBot="1" x14ac:dyDescent="0.3">
      <c r="A156" s="234"/>
      <c r="B156" s="76" t="s">
        <v>4</v>
      </c>
      <c r="C156" s="115">
        <f>SUM(C150:C155)</f>
        <v>15.000000000000004</v>
      </c>
      <c r="D156" s="115">
        <f t="shared" ref="D156:U156" si="56">SUM(D150:D155)</f>
        <v>173.00000000000006</v>
      </c>
      <c r="E156" s="115">
        <f t="shared" si="56"/>
        <v>33.000000000000014</v>
      </c>
      <c r="F156" s="115">
        <f t="shared" si="56"/>
        <v>372</v>
      </c>
      <c r="G156" s="115">
        <f t="shared" si="56"/>
        <v>12</v>
      </c>
      <c r="H156" s="115">
        <f t="shared" si="56"/>
        <v>564.00000000000011</v>
      </c>
      <c r="I156" s="115">
        <f t="shared" si="56"/>
        <v>7.0000000000000036</v>
      </c>
      <c r="J156" s="115">
        <f t="shared" si="56"/>
        <v>646.99999999999977</v>
      </c>
      <c r="K156" s="115">
        <f t="shared" si="56"/>
        <v>9</v>
      </c>
      <c r="L156" s="115">
        <f t="shared" si="56"/>
        <v>210</v>
      </c>
      <c r="M156" s="115">
        <f t="shared" si="56"/>
        <v>9.0000000000000018</v>
      </c>
      <c r="N156" s="115">
        <f t="shared" si="56"/>
        <v>732</v>
      </c>
      <c r="O156" s="115">
        <f t="shared" si="56"/>
        <v>9</v>
      </c>
      <c r="P156" s="115">
        <f t="shared" si="56"/>
        <v>835</v>
      </c>
      <c r="Q156" s="115">
        <f t="shared" si="56"/>
        <v>1</v>
      </c>
      <c r="R156" s="115">
        <f t="shared" si="56"/>
        <v>17</v>
      </c>
      <c r="S156" s="115">
        <f t="shared" si="56"/>
        <v>95.000000000000014</v>
      </c>
      <c r="T156" s="115">
        <f t="shared" si="56"/>
        <v>3550</v>
      </c>
      <c r="U156" s="115">
        <f t="shared" si="56"/>
        <v>3645</v>
      </c>
    </row>
    <row r="157" spans="1:21" ht="15.75" thickTop="1" x14ac:dyDescent="0.25"/>
  </sheetData>
  <mergeCells count="78">
    <mergeCell ref="A1:U1"/>
    <mergeCell ref="A2:U2"/>
    <mergeCell ref="B4:B5"/>
    <mergeCell ref="C4:D4"/>
    <mergeCell ref="E4:F4"/>
    <mergeCell ref="G4:H4"/>
    <mergeCell ref="I4:J4"/>
    <mergeCell ref="M4:N4"/>
    <mergeCell ref="O4:P4"/>
    <mergeCell ref="S4:U4"/>
    <mergeCell ref="Q4:R4"/>
    <mergeCell ref="K4:L4"/>
    <mergeCell ref="A3:U3"/>
    <mergeCell ref="A4:A5"/>
    <mergeCell ref="Q64:R64"/>
    <mergeCell ref="S64:U64"/>
    <mergeCell ref="A6:A12"/>
    <mergeCell ref="A13:A19"/>
    <mergeCell ref="A20:A26"/>
    <mergeCell ref="A36:A42"/>
    <mergeCell ref="A43:A49"/>
    <mergeCell ref="A50:A56"/>
    <mergeCell ref="Q33:R33"/>
    <mergeCell ref="S33:U33"/>
    <mergeCell ref="A32:U32"/>
    <mergeCell ref="A63:U63"/>
    <mergeCell ref="A64:A66"/>
    <mergeCell ref="B64:B66"/>
    <mergeCell ref="I33:J33"/>
    <mergeCell ref="M33:N33"/>
    <mergeCell ref="O64:P64"/>
    <mergeCell ref="K64:L64"/>
    <mergeCell ref="K33:L33"/>
    <mergeCell ref="A67:A73"/>
    <mergeCell ref="A74:A80"/>
    <mergeCell ref="C64:D64"/>
    <mergeCell ref="E64:F64"/>
    <mergeCell ref="G64:H64"/>
    <mergeCell ref="I64:J64"/>
    <mergeCell ref="M64:N64"/>
    <mergeCell ref="A33:A35"/>
    <mergeCell ref="B33:B35"/>
    <mergeCell ref="C33:D33"/>
    <mergeCell ref="E33:F33"/>
    <mergeCell ref="G33:H33"/>
    <mergeCell ref="O33:P33"/>
    <mergeCell ref="A81:A87"/>
    <mergeCell ref="A94:U94"/>
    <mergeCell ref="A95:A97"/>
    <mergeCell ref="B95:B97"/>
    <mergeCell ref="C95:D96"/>
    <mergeCell ref="E95:F96"/>
    <mergeCell ref="G95:H96"/>
    <mergeCell ref="S95:U96"/>
    <mergeCell ref="I95:J96"/>
    <mergeCell ref="K95:L96"/>
    <mergeCell ref="M95:N96"/>
    <mergeCell ref="O95:P96"/>
    <mergeCell ref="Q95:R96"/>
    <mergeCell ref="A129:A135"/>
    <mergeCell ref="A136:A142"/>
    <mergeCell ref="A143:A149"/>
    <mergeCell ref="A150:A156"/>
    <mergeCell ref="G126:H127"/>
    <mergeCell ref="A98:A104"/>
    <mergeCell ref="A105:A111"/>
    <mergeCell ref="A112:A118"/>
    <mergeCell ref="A126:A128"/>
    <mergeCell ref="B126:B128"/>
    <mergeCell ref="A125:U125"/>
    <mergeCell ref="C126:D127"/>
    <mergeCell ref="E126:F127"/>
    <mergeCell ref="I126:J127"/>
    <mergeCell ref="K126:L127"/>
    <mergeCell ref="M126:N127"/>
    <mergeCell ref="O126:P127"/>
    <mergeCell ref="Q126:R127"/>
    <mergeCell ref="S126:U127"/>
  </mergeCells>
  <printOptions horizontalCentered="1"/>
  <pageMargins left="1" right="1" top="1.5" bottom="1" header="1.5" footer="1"/>
  <pageSetup paperSize="9" scale="80" firstPageNumber="39" orientation="landscape" useFirstPageNumber="1" horizontalDpi="300" verticalDpi="300" r:id="rId1"/>
  <headerFooter>
    <oddFooter>&amp;C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28"/>
  <sheetViews>
    <sheetView rightToLeft="1" view="pageBreakPreview" zoomScaleSheetLayoutView="100" workbookViewId="0">
      <selection activeCell="C29" sqref="C29"/>
    </sheetView>
  </sheetViews>
  <sheetFormatPr defaultRowHeight="15" x14ac:dyDescent="0.25"/>
  <cols>
    <col min="1" max="1" width="16.7109375" customWidth="1"/>
  </cols>
  <sheetData>
    <row r="1" spans="1:12" ht="13.5" customHeight="1" x14ac:dyDescent="0.25">
      <c r="A1" s="273"/>
      <c r="B1" s="273"/>
      <c r="C1" s="273"/>
      <c r="D1" s="273"/>
      <c r="E1" s="273"/>
      <c r="F1" s="273"/>
      <c r="G1" s="273"/>
      <c r="H1" s="273"/>
      <c r="I1" s="273"/>
      <c r="J1" s="273"/>
    </row>
    <row r="2" spans="1:12" ht="18" x14ac:dyDescent="0.25">
      <c r="A2" s="273" t="s">
        <v>192</v>
      </c>
      <c r="B2" s="273"/>
      <c r="C2" s="273"/>
      <c r="D2" s="273"/>
      <c r="E2" s="273"/>
      <c r="F2" s="273"/>
      <c r="G2" s="273"/>
      <c r="H2" s="273"/>
      <c r="I2" s="273"/>
      <c r="J2" s="273"/>
    </row>
    <row r="3" spans="1:12" ht="18.75" thickBot="1" x14ac:dyDescent="0.3">
      <c r="A3" s="283" t="s">
        <v>228</v>
      </c>
      <c r="B3" s="283"/>
      <c r="C3" s="283"/>
      <c r="D3" s="283"/>
      <c r="E3" s="283"/>
      <c r="F3" s="283"/>
      <c r="G3" s="283"/>
      <c r="H3" s="283"/>
      <c r="I3" s="283"/>
      <c r="J3" s="283"/>
    </row>
    <row r="4" spans="1:12" ht="16.5" thickTop="1" x14ac:dyDescent="0.25">
      <c r="A4" s="199" t="s">
        <v>0</v>
      </c>
      <c r="B4" s="218" t="s">
        <v>60</v>
      </c>
      <c r="C4" s="203" t="s">
        <v>112</v>
      </c>
      <c r="D4" s="203"/>
      <c r="E4" s="203"/>
      <c r="F4" s="203"/>
      <c r="G4" s="203"/>
      <c r="H4" s="203"/>
      <c r="I4" s="203"/>
      <c r="J4" s="218" t="s">
        <v>28</v>
      </c>
    </row>
    <row r="5" spans="1:12" ht="20.25" customHeight="1" x14ac:dyDescent="0.25">
      <c r="A5" s="200"/>
      <c r="B5" s="208"/>
      <c r="C5" s="18" t="s">
        <v>113</v>
      </c>
      <c r="D5" s="18" t="s">
        <v>114</v>
      </c>
      <c r="E5" s="18" t="s">
        <v>115</v>
      </c>
      <c r="F5" s="18" t="s">
        <v>116</v>
      </c>
      <c r="G5" s="18" t="s">
        <v>117</v>
      </c>
      <c r="H5" s="18" t="s">
        <v>118</v>
      </c>
      <c r="I5" s="18" t="s">
        <v>58</v>
      </c>
      <c r="J5" s="208"/>
    </row>
    <row r="6" spans="1:12" ht="2.25" customHeight="1" thickBot="1" x14ac:dyDescent="0.3">
      <c r="A6" s="44"/>
      <c r="B6" s="49"/>
      <c r="C6" s="49"/>
      <c r="D6" s="49"/>
      <c r="E6" s="49"/>
      <c r="F6" s="49"/>
      <c r="G6" s="49"/>
      <c r="H6" s="49"/>
      <c r="I6" s="49"/>
      <c r="J6" s="49"/>
    </row>
    <row r="7" spans="1:12" ht="16.5" thickTop="1" x14ac:dyDescent="0.25">
      <c r="A7" s="281" t="s">
        <v>5</v>
      </c>
      <c r="B7" s="29" t="s">
        <v>66</v>
      </c>
      <c r="C7" s="38">
        <v>0</v>
      </c>
      <c r="D7" s="38">
        <v>12</v>
      </c>
      <c r="E7" s="38">
        <v>6</v>
      </c>
      <c r="F7" s="38">
        <v>38.000000000000007</v>
      </c>
      <c r="G7" s="38">
        <v>4.0000000000000018</v>
      </c>
      <c r="H7" s="38">
        <v>1</v>
      </c>
      <c r="I7" s="38">
        <v>29</v>
      </c>
      <c r="J7" s="38">
        <f>SUM(C7:I7)</f>
        <v>90</v>
      </c>
    </row>
    <row r="8" spans="1:12" ht="15.75" x14ac:dyDescent="0.25">
      <c r="A8" s="282"/>
      <c r="B8" s="30" t="s">
        <v>67</v>
      </c>
      <c r="C8" s="31">
        <v>4</v>
      </c>
      <c r="D8" s="31">
        <v>0</v>
      </c>
      <c r="E8" s="31">
        <v>0</v>
      </c>
      <c r="F8" s="31">
        <v>0</v>
      </c>
      <c r="G8" s="31">
        <v>23</v>
      </c>
      <c r="H8" s="31">
        <v>59.000000000000007</v>
      </c>
      <c r="I8" s="31">
        <v>52</v>
      </c>
      <c r="J8" s="31">
        <f>SUM(C8:I8)</f>
        <v>138</v>
      </c>
    </row>
    <row r="9" spans="1:12" ht="15.75" x14ac:dyDescent="0.25">
      <c r="A9" s="282"/>
      <c r="B9" s="30" t="s">
        <v>28</v>
      </c>
      <c r="C9" s="31">
        <f>SUM(C7:C8)</f>
        <v>4</v>
      </c>
      <c r="D9" s="31">
        <f t="shared" ref="D9:I9" si="0">SUM(D7:D8)</f>
        <v>12</v>
      </c>
      <c r="E9" s="31">
        <f t="shared" si="0"/>
        <v>6</v>
      </c>
      <c r="F9" s="31">
        <f t="shared" si="0"/>
        <v>38.000000000000007</v>
      </c>
      <c r="G9" s="31">
        <f t="shared" si="0"/>
        <v>27</v>
      </c>
      <c r="H9" s="31">
        <f t="shared" si="0"/>
        <v>60.000000000000007</v>
      </c>
      <c r="I9" s="31">
        <f t="shared" si="0"/>
        <v>81</v>
      </c>
      <c r="J9" s="31">
        <f t="shared" ref="J9" si="1">SUM(J7:J8)</f>
        <v>228</v>
      </c>
    </row>
    <row r="10" spans="1:12" ht="15.75" x14ac:dyDescent="0.25">
      <c r="A10" s="276" t="s">
        <v>6</v>
      </c>
      <c r="B10" s="30" t="s">
        <v>66</v>
      </c>
      <c r="C10" s="31">
        <v>0</v>
      </c>
      <c r="D10" s="31">
        <v>9</v>
      </c>
      <c r="E10" s="31">
        <v>18.000000000000007</v>
      </c>
      <c r="F10" s="31">
        <v>50.000000000000014</v>
      </c>
      <c r="G10" s="31">
        <v>3</v>
      </c>
      <c r="H10" s="31">
        <v>17.000000000000004</v>
      </c>
      <c r="I10" s="31">
        <v>3</v>
      </c>
      <c r="J10" s="31">
        <f>SUM(C10:I10)</f>
        <v>100.00000000000003</v>
      </c>
    </row>
    <row r="11" spans="1:12" ht="15.75" x14ac:dyDescent="0.25">
      <c r="A11" s="276"/>
      <c r="B11" s="30" t="s">
        <v>67</v>
      </c>
      <c r="C11" s="31">
        <v>19.000000000000004</v>
      </c>
      <c r="D11" s="31">
        <v>3</v>
      </c>
      <c r="E11" s="31">
        <v>0</v>
      </c>
      <c r="F11" s="31">
        <v>0</v>
      </c>
      <c r="G11" s="31">
        <v>19.000000000000007</v>
      </c>
      <c r="H11" s="31">
        <v>100</v>
      </c>
      <c r="I11" s="31">
        <v>23.000000000000007</v>
      </c>
      <c r="J11" s="31">
        <f>SUM(C11:I11)</f>
        <v>164</v>
      </c>
      <c r="K11" s="194"/>
      <c r="L11" s="194"/>
    </row>
    <row r="12" spans="1:12" ht="15.75" customHeight="1" x14ac:dyDescent="0.25">
      <c r="A12" s="276"/>
      <c r="B12" s="30" t="s">
        <v>28</v>
      </c>
      <c r="C12" s="31">
        <f>SUM(C10:C11)</f>
        <v>19.000000000000004</v>
      </c>
      <c r="D12" s="31">
        <f t="shared" ref="D12:I12" si="2">SUM(D10:D11)</f>
        <v>12</v>
      </c>
      <c r="E12" s="31">
        <f t="shared" si="2"/>
        <v>18.000000000000007</v>
      </c>
      <c r="F12" s="31">
        <f t="shared" si="2"/>
        <v>50.000000000000014</v>
      </c>
      <c r="G12" s="31">
        <f t="shared" si="2"/>
        <v>22.000000000000007</v>
      </c>
      <c r="H12" s="31">
        <f t="shared" si="2"/>
        <v>117</v>
      </c>
      <c r="I12" s="31">
        <f t="shared" si="2"/>
        <v>26.000000000000007</v>
      </c>
      <c r="J12" s="31">
        <f t="shared" ref="J12" si="3">SUM(J10:J11)</f>
        <v>264</v>
      </c>
    </row>
    <row r="13" spans="1:12" ht="15.75" customHeight="1" x14ac:dyDescent="0.25">
      <c r="A13" s="278" t="s">
        <v>7</v>
      </c>
      <c r="B13" s="30" t="s">
        <v>66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f>SUM(C13:I13)</f>
        <v>0</v>
      </c>
    </row>
    <row r="14" spans="1:12" ht="15.75" x14ac:dyDescent="0.25">
      <c r="A14" s="278"/>
      <c r="B14" s="30" t="s">
        <v>67</v>
      </c>
      <c r="C14" s="31">
        <v>0</v>
      </c>
      <c r="D14" s="31">
        <v>0</v>
      </c>
      <c r="E14" s="31">
        <v>0</v>
      </c>
      <c r="F14" s="31">
        <v>0</v>
      </c>
      <c r="G14" s="31">
        <v>1</v>
      </c>
      <c r="H14" s="31">
        <v>1</v>
      </c>
      <c r="I14" s="31">
        <v>0</v>
      </c>
      <c r="J14" s="31">
        <f>SUM(C14:I14)</f>
        <v>2</v>
      </c>
    </row>
    <row r="15" spans="1:12" ht="15.75" x14ac:dyDescent="0.25">
      <c r="A15" s="278"/>
      <c r="B15" s="30" t="s">
        <v>28</v>
      </c>
      <c r="C15" s="31">
        <f>SUM(C13:C14)</f>
        <v>0</v>
      </c>
      <c r="D15" s="31">
        <f t="shared" ref="D15:I15" si="4">SUM(D13:D14)</f>
        <v>0</v>
      </c>
      <c r="E15" s="31">
        <f t="shared" si="4"/>
        <v>0</v>
      </c>
      <c r="F15" s="31">
        <f t="shared" si="4"/>
        <v>0</v>
      </c>
      <c r="G15" s="31">
        <f t="shared" si="4"/>
        <v>1</v>
      </c>
      <c r="H15" s="31">
        <f t="shared" si="4"/>
        <v>1</v>
      </c>
      <c r="I15" s="31">
        <f t="shared" si="4"/>
        <v>0</v>
      </c>
      <c r="J15" s="31">
        <f>SUM(J13:J14)</f>
        <v>2</v>
      </c>
    </row>
    <row r="16" spans="1:12" ht="15.75" x14ac:dyDescent="0.25">
      <c r="A16" s="276" t="s">
        <v>8</v>
      </c>
      <c r="B16" s="30" t="s">
        <v>66</v>
      </c>
      <c r="C16" s="31">
        <v>1</v>
      </c>
      <c r="D16" s="31">
        <v>66.000000000000014</v>
      </c>
      <c r="E16" s="31">
        <v>60.000000000000057</v>
      </c>
      <c r="F16" s="31">
        <v>109</v>
      </c>
      <c r="G16" s="31">
        <v>1</v>
      </c>
      <c r="H16" s="31">
        <v>12</v>
      </c>
      <c r="I16" s="31">
        <v>5.0000000000000009</v>
      </c>
      <c r="J16" s="31">
        <f>SUM(C16:I16)</f>
        <v>254.00000000000006</v>
      </c>
    </row>
    <row r="17" spans="1:10" ht="15.75" x14ac:dyDescent="0.25">
      <c r="A17" s="276"/>
      <c r="B17" s="30" t="s">
        <v>67</v>
      </c>
      <c r="C17" s="31">
        <v>32.000000000000007</v>
      </c>
      <c r="D17" s="31">
        <v>6</v>
      </c>
      <c r="E17" s="31">
        <v>2</v>
      </c>
      <c r="F17" s="31">
        <v>3</v>
      </c>
      <c r="G17" s="31">
        <v>26</v>
      </c>
      <c r="H17" s="31">
        <v>296.00000000000011</v>
      </c>
      <c r="I17" s="31">
        <v>2</v>
      </c>
      <c r="J17" s="31">
        <f>SUM(C17:I17)</f>
        <v>367.00000000000011</v>
      </c>
    </row>
    <row r="18" spans="1:10" ht="15.75" x14ac:dyDescent="0.25">
      <c r="A18" s="276"/>
      <c r="B18" s="30" t="s">
        <v>28</v>
      </c>
      <c r="C18" s="31">
        <f>SUM(C16:C17)</f>
        <v>33.000000000000007</v>
      </c>
      <c r="D18" s="31">
        <f>SUM(D16:D17)</f>
        <v>72.000000000000014</v>
      </c>
      <c r="E18" s="31">
        <f t="shared" ref="E18:I18" si="5">SUM(E16:E17)</f>
        <v>62.000000000000057</v>
      </c>
      <c r="F18" s="31">
        <f t="shared" si="5"/>
        <v>112</v>
      </c>
      <c r="G18" s="31">
        <f t="shared" si="5"/>
        <v>27</v>
      </c>
      <c r="H18" s="31">
        <f t="shared" si="5"/>
        <v>308.00000000000011</v>
      </c>
      <c r="I18" s="31">
        <f t="shared" si="5"/>
        <v>7.0000000000000009</v>
      </c>
      <c r="J18" s="31">
        <f t="shared" ref="J18" si="6">SUM(J16:J17)</f>
        <v>621.00000000000023</v>
      </c>
    </row>
    <row r="19" spans="1:10" ht="15.75" hidden="1" x14ac:dyDescent="0.25">
      <c r="A19" s="279" t="s">
        <v>43</v>
      </c>
      <c r="B19" s="30" t="s">
        <v>66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f>SUM(C19:I19)</f>
        <v>0</v>
      </c>
    </row>
    <row r="20" spans="1:10" ht="15.75" hidden="1" x14ac:dyDescent="0.25">
      <c r="A20" s="279"/>
      <c r="B20" s="30" t="s">
        <v>67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f>SUM(C20:I20)</f>
        <v>0</v>
      </c>
    </row>
    <row r="21" spans="1:10" ht="15.75" hidden="1" x14ac:dyDescent="0.25">
      <c r="A21" s="279"/>
      <c r="B21" s="30" t="s">
        <v>28</v>
      </c>
      <c r="C21" s="31">
        <f>SUM(C19:C20)</f>
        <v>0</v>
      </c>
      <c r="D21" s="31">
        <f t="shared" ref="D21:I21" si="7">SUM(D19:D20)</f>
        <v>0</v>
      </c>
      <c r="E21" s="31">
        <f t="shared" si="7"/>
        <v>0</v>
      </c>
      <c r="F21" s="31">
        <f t="shared" si="7"/>
        <v>0</v>
      </c>
      <c r="G21" s="31">
        <f t="shared" si="7"/>
        <v>0</v>
      </c>
      <c r="H21" s="31">
        <f t="shared" si="7"/>
        <v>0</v>
      </c>
      <c r="I21" s="31">
        <f t="shared" si="7"/>
        <v>0</v>
      </c>
      <c r="J21" s="31">
        <f>SUM(J19:J20)</f>
        <v>0</v>
      </c>
    </row>
    <row r="22" spans="1:10" ht="15.75" x14ac:dyDescent="0.25">
      <c r="A22" s="279" t="s">
        <v>58</v>
      </c>
      <c r="B22" s="30" t="s">
        <v>66</v>
      </c>
      <c r="C22" s="31">
        <v>0</v>
      </c>
      <c r="D22" s="31">
        <v>0</v>
      </c>
      <c r="E22" s="31">
        <v>3</v>
      </c>
      <c r="F22" s="31">
        <v>2</v>
      </c>
      <c r="G22" s="31">
        <v>0</v>
      </c>
      <c r="H22" s="31">
        <v>0</v>
      </c>
      <c r="I22" s="31">
        <v>0</v>
      </c>
      <c r="J22" s="31">
        <f>SUM(C22:I22)</f>
        <v>5</v>
      </c>
    </row>
    <row r="23" spans="1:10" ht="15.75" x14ac:dyDescent="0.25">
      <c r="A23" s="279"/>
      <c r="B23" s="30" t="s">
        <v>67</v>
      </c>
      <c r="C23" s="31">
        <v>1</v>
      </c>
      <c r="D23" s="31">
        <v>0</v>
      </c>
      <c r="E23" s="31">
        <v>0</v>
      </c>
      <c r="F23" s="31">
        <v>1</v>
      </c>
      <c r="G23" s="31">
        <v>0</v>
      </c>
      <c r="H23" s="31">
        <v>12</v>
      </c>
      <c r="I23" s="31">
        <v>0</v>
      </c>
      <c r="J23" s="31">
        <f>SUM(C23:I23)</f>
        <v>14</v>
      </c>
    </row>
    <row r="24" spans="1:10" ht="16.5" thickBot="1" x14ac:dyDescent="0.3">
      <c r="A24" s="280"/>
      <c r="B24" s="36" t="s">
        <v>28</v>
      </c>
      <c r="C24" s="107">
        <f>SUM(C22:C23)</f>
        <v>1</v>
      </c>
      <c r="D24" s="107">
        <f t="shared" ref="D24:I24" si="8">SUM(D22:D23)</f>
        <v>0</v>
      </c>
      <c r="E24" s="107">
        <f t="shared" si="8"/>
        <v>3</v>
      </c>
      <c r="F24" s="107">
        <f t="shared" si="8"/>
        <v>3</v>
      </c>
      <c r="G24" s="107">
        <f t="shared" si="8"/>
        <v>0</v>
      </c>
      <c r="H24" s="107">
        <f t="shared" si="8"/>
        <v>12</v>
      </c>
      <c r="I24" s="107">
        <f t="shared" si="8"/>
        <v>0</v>
      </c>
      <c r="J24" s="107">
        <f t="shared" ref="J24" si="9">SUM(J22:J23)</f>
        <v>19</v>
      </c>
    </row>
    <row r="25" spans="1:10" ht="16.5" thickTop="1" x14ac:dyDescent="0.25">
      <c r="A25" s="275" t="s">
        <v>4</v>
      </c>
      <c r="B25" s="29" t="s">
        <v>66</v>
      </c>
      <c r="C25" s="38">
        <f t="shared" ref="C25:J26" si="10">SUM(C22,C19,C16,C13,C10,C7)</f>
        <v>1</v>
      </c>
      <c r="D25" s="38">
        <f t="shared" si="10"/>
        <v>87.000000000000014</v>
      </c>
      <c r="E25" s="38">
        <f t="shared" si="10"/>
        <v>87.000000000000057</v>
      </c>
      <c r="F25" s="38">
        <f t="shared" si="10"/>
        <v>199</v>
      </c>
      <c r="G25" s="38">
        <f t="shared" si="10"/>
        <v>8.0000000000000018</v>
      </c>
      <c r="H25" s="38">
        <f t="shared" si="10"/>
        <v>30.000000000000004</v>
      </c>
      <c r="I25" s="38">
        <f>SUM(I22,I19,I16,I13,I10,I7)</f>
        <v>37</v>
      </c>
      <c r="J25" s="38">
        <f t="shared" si="10"/>
        <v>449.00000000000011</v>
      </c>
    </row>
    <row r="26" spans="1:10" ht="15.75" x14ac:dyDescent="0.25">
      <c r="A26" s="276"/>
      <c r="B26" s="30" t="s">
        <v>67</v>
      </c>
      <c r="C26" s="31">
        <f t="shared" si="10"/>
        <v>56.000000000000014</v>
      </c>
      <c r="D26" s="31">
        <f t="shared" si="10"/>
        <v>9</v>
      </c>
      <c r="E26" s="31">
        <f t="shared" si="10"/>
        <v>2</v>
      </c>
      <c r="F26" s="31">
        <f t="shared" si="10"/>
        <v>4</v>
      </c>
      <c r="G26" s="31">
        <f t="shared" si="10"/>
        <v>69</v>
      </c>
      <c r="H26" s="31">
        <f t="shared" si="10"/>
        <v>468.00000000000011</v>
      </c>
      <c r="I26" s="31">
        <f>SUM(I23,I20,I17,I14,I11,I8)</f>
        <v>77</v>
      </c>
      <c r="J26" s="31">
        <f t="shared" si="10"/>
        <v>685.00000000000011</v>
      </c>
    </row>
    <row r="27" spans="1:10" ht="16.5" thickBot="1" x14ac:dyDescent="0.3">
      <c r="A27" s="277"/>
      <c r="B27" s="76" t="s">
        <v>28</v>
      </c>
      <c r="C27" s="86">
        <f t="shared" ref="C27:J27" si="11">SUM(C25:C26)</f>
        <v>57.000000000000014</v>
      </c>
      <c r="D27" s="86">
        <f t="shared" si="11"/>
        <v>96.000000000000014</v>
      </c>
      <c r="E27" s="86">
        <f t="shared" si="11"/>
        <v>89.000000000000057</v>
      </c>
      <c r="F27" s="86">
        <f t="shared" si="11"/>
        <v>203</v>
      </c>
      <c r="G27" s="86">
        <f t="shared" si="11"/>
        <v>77</v>
      </c>
      <c r="H27" s="86">
        <f t="shared" si="11"/>
        <v>498.00000000000011</v>
      </c>
      <c r="I27" s="86">
        <f>SUM(I25:I26)</f>
        <v>114</v>
      </c>
      <c r="J27" s="86">
        <f t="shared" si="11"/>
        <v>1134.0000000000002</v>
      </c>
    </row>
    <row r="28" spans="1:10" ht="15.75" thickTop="1" x14ac:dyDescent="0.25"/>
  </sheetData>
  <mergeCells count="14">
    <mergeCell ref="A1:J1"/>
    <mergeCell ref="A2:J2"/>
    <mergeCell ref="A4:A5"/>
    <mergeCell ref="B4:B5"/>
    <mergeCell ref="A7:A9"/>
    <mergeCell ref="A3:J3"/>
    <mergeCell ref="J4:J5"/>
    <mergeCell ref="A25:A27"/>
    <mergeCell ref="C4:I4"/>
    <mergeCell ref="A10:A12"/>
    <mergeCell ref="A13:A15"/>
    <mergeCell ref="A16:A18"/>
    <mergeCell ref="A22:A24"/>
    <mergeCell ref="A19:A21"/>
  </mergeCells>
  <printOptions horizontalCentered="1"/>
  <pageMargins left="1" right="1" top="1" bottom="1" header="1.5" footer="1"/>
  <pageSetup paperSize="9" firstPageNumber="44" orientation="landscape" useFirstPageNumber="1" horizontalDpi="300" verticalDpi="300" r:id="rId1"/>
  <headerFooter>
    <oddFooter>&amp;C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68"/>
  <sheetViews>
    <sheetView rightToLeft="1" tabSelected="1" view="pageBreakPreview" topLeftCell="A49" zoomScaleSheetLayoutView="100" workbookViewId="0">
      <selection activeCell="A74" sqref="A74"/>
    </sheetView>
  </sheetViews>
  <sheetFormatPr defaultRowHeight="15" x14ac:dyDescent="0.25"/>
  <cols>
    <col min="1" max="1" width="11.85546875" customWidth="1"/>
    <col min="2" max="2" width="11.28515625" customWidth="1"/>
    <col min="3" max="10" width="10.85546875" customWidth="1"/>
  </cols>
  <sheetData>
    <row r="1" spans="1:10" ht="15.75" customHeight="1" x14ac:dyDescent="0.25">
      <c r="A1" s="273"/>
      <c r="B1" s="273"/>
      <c r="C1" s="273"/>
      <c r="D1" s="273"/>
      <c r="E1" s="273"/>
      <c r="F1" s="273"/>
      <c r="G1" s="273"/>
      <c r="H1" s="273"/>
      <c r="I1" s="273"/>
      <c r="J1" s="273"/>
    </row>
    <row r="2" spans="1:10" ht="18" x14ac:dyDescent="0.25">
      <c r="A2" s="273" t="s">
        <v>193</v>
      </c>
      <c r="B2" s="273"/>
      <c r="C2" s="273"/>
      <c r="D2" s="273"/>
      <c r="E2" s="273"/>
      <c r="F2" s="273"/>
      <c r="G2" s="273"/>
      <c r="H2" s="273"/>
      <c r="I2" s="273"/>
      <c r="J2" s="273"/>
    </row>
    <row r="3" spans="1:10" ht="18.75" thickBot="1" x14ac:dyDescent="0.3">
      <c r="A3" s="274" t="s">
        <v>229</v>
      </c>
      <c r="B3" s="274"/>
      <c r="C3" s="274"/>
      <c r="D3" s="274"/>
      <c r="E3" s="274"/>
      <c r="F3" s="274"/>
      <c r="G3" s="274"/>
      <c r="H3" s="274"/>
      <c r="I3" s="274"/>
      <c r="J3" s="274"/>
    </row>
    <row r="4" spans="1:10" ht="24" customHeight="1" thickTop="1" x14ac:dyDescent="0.25">
      <c r="A4" s="218" t="s">
        <v>9</v>
      </c>
      <c r="B4" s="245" t="s">
        <v>60</v>
      </c>
      <c r="C4" s="243" t="s">
        <v>112</v>
      </c>
      <c r="D4" s="243"/>
      <c r="E4" s="243"/>
      <c r="F4" s="243"/>
      <c r="G4" s="243"/>
      <c r="H4" s="243"/>
      <c r="I4" s="243"/>
      <c r="J4" s="245" t="s">
        <v>28</v>
      </c>
    </row>
    <row r="5" spans="1:10" ht="23.25" customHeight="1" x14ac:dyDescent="0.25">
      <c r="A5" s="208"/>
      <c r="B5" s="246"/>
      <c r="C5" s="11" t="s">
        <v>113</v>
      </c>
      <c r="D5" s="11" t="s">
        <v>114</v>
      </c>
      <c r="E5" s="11" t="s">
        <v>115</v>
      </c>
      <c r="F5" s="11" t="s">
        <v>116</v>
      </c>
      <c r="G5" s="11" t="s">
        <v>117</v>
      </c>
      <c r="H5" s="11" t="s">
        <v>118</v>
      </c>
      <c r="I5" s="11" t="s">
        <v>58</v>
      </c>
      <c r="J5" s="246"/>
    </row>
    <row r="6" spans="1:10" ht="18.75" thickBot="1" x14ac:dyDescent="0.3">
      <c r="A6" s="18"/>
      <c r="B6" s="11"/>
      <c r="C6" s="11"/>
      <c r="D6" s="11"/>
      <c r="E6" s="11"/>
      <c r="F6" s="11"/>
      <c r="G6" s="11"/>
      <c r="H6" s="11"/>
      <c r="I6" s="11"/>
      <c r="J6" s="11"/>
    </row>
    <row r="7" spans="1:10" ht="18" customHeight="1" thickTop="1" x14ac:dyDescent="0.25">
      <c r="A7" s="239" t="s">
        <v>10</v>
      </c>
      <c r="B7" s="29" t="s">
        <v>66</v>
      </c>
      <c r="C7" s="38" t="s">
        <v>148</v>
      </c>
      <c r="D7" s="38" t="s">
        <v>148</v>
      </c>
      <c r="E7" s="38" t="s">
        <v>148</v>
      </c>
      <c r="F7" s="38" t="s">
        <v>148</v>
      </c>
      <c r="G7" s="38" t="s">
        <v>148</v>
      </c>
      <c r="H7" s="38" t="s">
        <v>148</v>
      </c>
      <c r="I7" s="38" t="s">
        <v>148</v>
      </c>
      <c r="J7" s="38" t="s">
        <v>148</v>
      </c>
    </row>
    <row r="8" spans="1:10" ht="18" customHeight="1" x14ac:dyDescent="0.25">
      <c r="A8" s="236"/>
      <c r="B8" s="30" t="s">
        <v>67</v>
      </c>
      <c r="C8" s="31" t="s">
        <v>148</v>
      </c>
      <c r="D8" s="31" t="s">
        <v>148</v>
      </c>
      <c r="E8" s="31" t="s">
        <v>148</v>
      </c>
      <c r="F8" s="31" t="s">
        <v>148</v>
      </c>
      <c r="G8" s="31" t="s">
        <v>148</v>
      </c>
      <c r="H8" s="31" t="s">
        <v>148</v>
      </c>
      <c r="I8" s="31" t="s">
        <v>148</v>
      </c>
      <c r="J8" s="31" t="s">
        <v>148</v>
      </c>
    </row>
    <row r="9" spans="1:10" ht="18" customHeight="1" x14ac:dyDescent="0.25">
      <c r="A9" s="236"/>
      <c r="B9" s="30" t="s">
        <v>28</v>
      </c>
      <c r="C9" s="31" t="s">
        <v>148</v>
      </c>
      <c r="D9" s="31" t="s">
        <v>148</v>
      </c>
      <c r="E9" s="31" t="s">
        <v>148</v>
      </c>
      <c r="F9" s="31" t="s">
        <v>148</v>
      </c>
      <c r="G9" s="31" t="s">
        <v>148</v>
      </c>
      <c r="H9" s="31" t="s">
        <v>148</v>
      </c>
      <c r="I9" s="31" t="s">
        <v>148</v>
      </c>
      <c r="J9" s="31" t="s">
        <v>148</v>
      </c>
    </row>
    <row r="10" spans="1:10" ht="18" customHeight="1" x14ac:dyDescent="0.25">
      <c r="A10" s="231" t="s">
        <v>11</v>
      </c>
      <c r="B10" s="30" t="s">
        <v>66</v>
      </c>
      <c r="C10" s="31">
        <v>0</v>
      </c>
      <c r="D10" s="31">
        <v>4.0000000000000009</v>
      </c>
      <c r="E10" s="31">
        <v>6</v>
      </c>
      <c r="F10" s="31">
        <v>19</v>
      </c>
      <c r="G10" s="31">
        <v>0</v>
      </c>
      <c r="H10" s="31">
        <v>0</v>
      </c>
      <c r="I10" s="31">
        <v>0</v>
      </c>
      <c r="J10" s="31">
        <f>SUM(C10:I10)</f>
        <v>29</v>
      </c>
    </row>
    <row r="11" spans="1:10" ht="18" customHeight="1" x14ac:dyDescent="0.25">
      <c r="A11" s="231"/>
      <c r="B11" s="30" t="s">
        <v>67</v>
      </c>
      <c r="C11" s="31">
        <v>21</v>
      </c>
      <c r="D11" s="31">
        <v>0</v>
      </c>
      <c r="E11" s="31">
        <v>0</v>
      </c>
      <c r="F11" s="31">
        <v>0</v>
      </c>
      <c r="G11" s="31">
        <v>8.0000000000000018</v>
      </c>
      <c r="H11" s="31">
        <v>25</v>
      </c>
      <c r="I11" s="31">
        <v>2</v>
      </c>
      <c r="J11" s="31">
        <f>SUM(C11:I11)</f>
        <v>56</v>
      </c>
    </row>
    <row r="12" spans="1:10" ht="18" customHeight="1" x14ac:dyDescent="0.25">
      <c r="A12" s="231"/>
      <c r="B12" s="30" t="s">
        <v>28</v>
      </c>
      <c r="C12" s="31">
        <f>SUM(C10:C11)</f>
        <v>21</v>
      </c>
      <c r="D12" s="31">
        <f t="shared" ref="D12:I12" si="0">SUM(D10:D11)</f>
        <v>4.0000000000000009</v>
      </c>
      <c r="E12" s="31">
        <f t="shared" si="0"/>
        <v>6</v>
      </c>
      <c r="F12" s="31">
        <f t="shared" si="0"/>
        <v>19</v>
      </c>
      <c r="G12" s="31">
        <f t="shared" si="0"/>
        <v>8.0000000000000018</v>
      </c>
      <c r="H12" s="31">
        <f t="shared" si="0"/>
        <v>25</v>
      </c>
      <c r="I12" s="31">
        <f t="shared" si="0"/>
        <v>2</v>
      </c>
      <c r="J12" s="31">
        <f t="shared" ref="J12" si="1">SUM(J10:J11)</f>
        <v>85</v>
      </c>
    </row>
    <row r="13" spans="1:10" ht="18" customHeight="1" x14ac:dyDescent="0.25">
      <c r="A13" s="231" t="s">
        <v>12</v>
      </c>
      <c r="B13" s="30" t="s">
        <v>66</v>
      </c>
      <c r="C13" s="31">
        <v>0</v>
      </c>
      <c r="D13" s="31">
        <v>1</v>
      </c>
      <c r="E13" s="31">
        <v>0</v>
      </c>
      <c r="F13" s="31">
        <v>3</v>
      </c>
      <c r="G13" s="31">
        <v>0</v>
      </c>
      <c r="H13" s="31">
        <v>0</v>
      </c>
      <c r="I13" s="31">
        <v>1</v>
      </c>
      <c r="J13" s="31">
        <f>SUM(C13:I13)</f>
        <v>5</v>
      </c>
    </row>
    <row r="14" spans="1:10" ht="18" customHeight="1" x14ac:dyDescent="0.25">
      <c r="A14" s="231"/>
      <c r="B14" s="30" t="s">
        <v>67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5</v>
      </c>
      <c r="I14" s="31">
        <v>0</v>
      </c>
      <c r="J14" s="31">
        <f>SUM(C14:I14)</f>
        <v>5</v>
      </c>
    </row>
    <row r="15" spans="1:10" ht="18" customHeight="1" x14ac:dyDescent="0.25">
      <c r="A15" s="231"/>
      <c r="B15" s="30" t="s">
        <v>28</v>
      </c>
      <c r="C15" s="31">
        <f>SUM(C13:C14)</f>
        <v>0</v>
      </c>
      <c r="D15" s="31">
        <f t="shared" ref="D15:I15" si="2">SUM(D13:D14)</f>
        <v>1</v>
      </c>
      <c r="E15" s="31">
        <f t="shared" si="2"/>
        <v>0</v>
      </c>
      <c r="F15" s="31">
        <f t="shared" si="2"/>
        <v>3</v>
      </c>
      <c r="G15" s="31">
        <f t="shared" si="2"/>
        <v>0</v>
      </c>
      <c r="H15" s="31">
        <f t="shared" si="2"/>
        <v>5</v>
      </c>
      <c r="I15" s="31">
        <f t="shared" si="2"/>
        <v>1</v>
      </c>
      <c r="J15" s="31">
        <f t="shared" ref="J15" si="3">SUM(J13:J14)</f>
        <v>10</v>
      </c>
    </row>
    <row r="16" spans="1:10" ht="18" customHeight="1" x14ac:dyDescent="0.25">
      <c r="A16" s="231" t="s">
        <v>13</v>
      </c>
      <c r="B16" s="30" t="s">
        <v>66</v>
      </c>
      <c r="C16" s="31" t="s">
        <v>148</v>
      </c>
      <c r="D16" s="31" t="s">
        <v>148</v>
      </c>
      <c r="E16" s="31" t="s">
        <v>148</v>
      </c>
      <c r="F16" s="31" t="s">
        <v>148</v>
      </c>
      <c r="G16" s="31" t="s">
        <v>148</v>
      </c>
      <c r="H16" s="31" t="s">
        <v>148</v>
      </c>
      <c r="I16" s="31" t="s">
        <v>148</v>
      </c>
      <c r="J16" s="31" t="s">
        <v>148</v>
      </c>
    </row>
    <row r="17" spans="1:10" ht="18" customHeight="1" x14ac:dyDescent="0.25">
      <c r="A17" s="231"/>
      <c r="B17" s="30" t="s">
        <v>67</v>
      </c>
      <c r="C17" s="31" t="s">
        <v>148</v>
      </c>
      <c r="D17" s="31" t="s">
        <v>148</v>
      </c>
      <c r="E17" s="31" t="s">
        <v>148</v>
      </c>
      <c r="F17" s="31" t="s">
        <v>148</v>
      </c>
      <c r="G17" s="31" t="s">
        <v>148</v>
      </c>
      <c r="H17" s="31" t="s">
        <v>148</v>
      </c>
      <c r="I17" s="31" t="s">
        <v>148</v>
      </c>
      <c r="J17" s="31" t="s">
        <v>148</v>
      </c>
    </row>
    <row r="18" spans="1:10" ht="18" customHeight="1" x14ac:dyDescent="0.25">
      <c r="A18" s="231"/>
      <c r="B18" s="30" t="s">
        <v>28</v>
      </c>
      <c r="C18" s="31" t="s">
        <v>148</v>
      </c>
      <c r="D18" s="31" t="s">
        <v>148</v>
      </c>
      <c r="E18" s="31" t="s">
        <v>148</v>
      </c>
      <c r="F18" s="31" t="s">
        <v>148</v>
      </c>
      <c r="G18" s="31" t="s">
        <v>148</v>
      </c>
      <c r="H18" s="31" t="s">
        <v>148</v>
      </c>
      <c r="I18" s="31" t="s">
        <v>148</v>
      </c>
      <c r="J18" s="31" t="s">
        <v>148</v>
      </c>
    </row>
    <row r="19" spans="1:10" ht="18" customHeight="1" x14ac:dyDescent="0.25">
      <c r="A19" s="232" t="s">
        <v>14</v>
      </c>
      <c r="B19" s="30" t="s">
        <v>66</v>
      </c>
      <c r="C19" s="31">
        <v>1</v>
      </c>
      <c r="D19" s="31">
        <v>17</v>
      </c>
      <c r="E19" s="31">
        <v>59</v>
      </c>
      <c r="F19" s="31">
        <v>81.000000000000014</v>
      </c>
      <c r="G19" s="31">
        <v>6</v>
      </c>
      <c r="H19" s="31">
        <v>23</v>
      </c>
      <c r="I19" s="31">
        <v>28.000000000000007</v>
      </c>
      <c r="J19" s="31">
        <f>SUM(C19:I19)</f>
        <v>215</v>
      </c>
    </row>
    <row r="20" spans="1:10" ht="18" customHeight="1" x14ac:dyDescent="0.25">
      <c r="A20" s="232"/>
      <c r="B20" s="30" t="s">
        <v>67</v>
      </c>
      <c r="C20" s="31">
        <v>16</v>
      </c>
      <c r="D20" s="31">
        <v>7.0000000000000053</v>
      </c>
      <c r="E20" s="31">
        <v>2</v>
      </c>
      <c r="F20" s="31">
        <v>1</v>
      </c>
      <c r="G20" s="31">
        <v>27.000000000000014</v>
      </c>
      <c r="H20" s="31">
        <v>280.99999999999977</v>
      </c>
      <c r="I20" s="31">
        <v>55.000000000000021</v>
      </c>
      <c r="J20" s="31">
        <f>SUM(C20:I20)</f>
        <v>388.99999999999977</v>
      </c>
    </row>
    <row r="21" spans="1:10" ht="18" customHeight="1" x14ac:dyDescent="0.25">
      <c r="A21" s="232"/>
      <c r="B21" s="30" t="s">
        <v>28</v>
      </c>
      <c r="C21" s="31">
        <f>SUM(C19:C20)</f>
        <v>17</v>
      </c>
      <c r="D21" s="31">
        <f t="shared" ref="D21:I21" si="4">SUM(D19:D20)</f>
        <v>24.000000000000007</v>
      </c>
      <c r="E21" s="31">
        <f t="shared" si="4"/>
        <v>61</v>
      </c>
      <c r="F21" s="31">
        <f t="shared" si="4"/>
        <v>82.000000000000014</v>
      </c>
      <c r="G21" s="31">
        <f t="shared" si="4"/>
        <v>33.000000000000014</v>
      </c>
      <c r="H21" s="31">
        <f t="shared" si="4"/>
        <v>303.99999999999977</v>
      </c>
      <c r="I21" s="31">
        <f t="shared" si="4"/>
        <v>83.000000000000028</v>
      </c>
      <c r="J21" s="31">
        <f t="shared" ref="J21" si="5">SUM(J19:J20)</f>
        <v>603.99999999999977</v>
      </c>
    </row>
    <row r="22" spans="1:10" ht="18" customHeight="1" x14ac:dyDescent="0.25">
      <c r="A22" s="231" t="s">
        <v>15</v>
      </c>
      <c r="B22" s="30" t="s">
        <v>66</v>
      </c>
      <c r="C22" s="31">
        <v>0</v>
      </c>
      <c r="D22" s="31">
        <v>8.0000000000000036</v>
      </c>
      <c r="E22" s="31">
        <v>9.0000000000000018</v>
      </c>
      <c r="F22" s="31">
        <v>24.000000000000004</v>
      </c>
      <c r="G22" s="31">
        <v>2.0000000000000004</v>
      </c>
      <c r="H22" s="31">
        <v>2.0000000000000009</v>
      </c>
      <c r="I22" s="31">
        <v>0</v>
      </c>
      <c r="J22" s="31">
        <f>SUM(C22:I22)</f>
        <v>45.000000000000014</v>
      </c>
    </row>
    <row r="23" spans="1:10" ht="18" customHeight="1" x14ac:dyDescent="0.25">
      <c r="A23" s="231"/>
      <c r="B23" s="30" t="s">
        <v>67</v>
      </c>
      <c r="C23" s="31">
        <v>8.0000000000000036</v>
      </c>
      <c r="D23" s="31">
        <v>0</v>
      </c>
      <c r="E23" s="31">
        <v>0</v>
      </c>
      <c r="F23" s="31">
        <v>1</v>
      </c>
      <c r="G23" s="31">
        <v>2.0000000000000009</v>
      </c>
      <c r="H23" s="31">
        <v>44.000000000000007</v>
      </c>
      <c r="I23" s="31">
        <v>0</v>
      </c>
      <c r="J23" s="31">
        <f>SUM(C23:I23)</f>
        <v>55.000000000000014</v>
      </c>
    </row>
    <row r="24" spans="1:10" ht="18" customHeight="1" thickBot="1" x14ac:dyDescent="0.3">
      <c r="A24" s="234"/>
      <c r="B24" s="76" t="s">
        <v>28</v>
      </c>
      <c r="C24" s="86">
        <f>SUM(C22:C23)</f>
        <v>8.0000000000000036</v>
      </c>
      <c r="D24" s="86">
        <f t="shared" ref="D24:I24" si="6">SUM(D22:D23)</f>
        <v>8.0000000000000036</v>
      </c>
      <c r="E24" s="86">
        <f t="shared" si="6"/>
        <v>9.0000000000000018</v>
      </c>
      <c r="F24" s="86">
        <f t="shared" si="6"/>
        <v>25.000000000000004</v>
      </c>
      <c r="G24" s="86">
        <f t="shared" si="6"/>
        <v>4.0000000000000018</v>
      </c>
      <c r="H24" s="86">
        <f t="shared" si="6"/>
        <v>46.000000000000007</v>
      </c>
      <c r="I24" s="86">
        <f t="shared" si="6"/>
        <v>0</v>
      </c>
      <c r="J24" s="86">
        <f t="shared" ref="J24" si="7">SUM(J22:J23)</f>
        <v>100.00000000000003</v>
      </c>
    </row>
    <row r="25" spans="1:10" ht="18" customHeight="1" thickTop="1" x14ac:dyDescent="0.25">
      <c r="A25" s="11"/>
      <c r="B25" s="18"/>
    </row>
    <row r="26" spans="1:10" ht="18" customHeight="1" x14ac:dyDescent="0.25">
      <c r="A26" s="11"/>
      <c r="B26" s="18"/>
    </row>
    <row r="27" spans="1:10" ht="18" customHeight="1" x14ac:dyDescent="0.25">
      <c r="A27" s="11"/>
      <c r="B27" s="18"/>
    </row>
    <row r="28" spans="1:10" ht="18" customHeight="1" thickBot="1" x14ac:dyDescent="0.3">
      <c r="A28" s="274" t="s">
        <v>230</v>
      </c>
      <c r="B28" s="274"/>
      <c r="C28" s="274"/>
      <c r="D28" s="274"/>
      <c r="E28" s="274"/>
      <c r="F28" s="274"/>
      <c r="G28" s="274"/>
      <c r="H28" s="274"/>
      <c r="I28" s="274"/>
      <c r="J28" s="274"/>
    </row>
    <row r="29" spans="1:10" ht="18" customHeight="1" thickTop="1" x14ac:dyDescent="0.25">
      <c r="A29" s="214" t="s">
        <v>9</v>
      </c>
      <c r="B29" s="259" t="s">
        <v>60</v>
      </c>
      <c r="C29" s="243" t="s">
        <v>112</v>
      </c>
      <c r="D29" s="243"/>
      <c r="E29" s="243"/>
      <c r="F29" s="243"/>
      <c r="G29" s="243"/>
      <c r="H29" s="243"/>
      <c r="I29" s="243"/>
      <c r="J29" s="259" t="s">
        <v>28</v>
      </c>
    </row>
    <row r="30" spans="1:10" ht="24" customHeight="1" thickBot="1" x14ac:dyDescent="0.3">
      <c r="A30" s="231"/>
      <c r="B30" s="249"/>
      <c r="C30" s="151" t="s">
        <v>113</v>
      </c>
      <c r="D30" s="151" t="s">
        <v>114</v>
      </c>
      <c r="E30" s="151" t="s">
        <v>115</v>
      </c>
      <c r="F30" s="151" t="s">
        <v>116</v>
      </c>
      <c r="G30" s="151" t="s">
        <v>117</v>
      </c>
      <c r="H30" s="151" t="s">
        <v>118</v>
      </c>
      <c r="I30" s="151" t="s">
        <v>58</v>
      </c>
      <c r="J30" s="249"/>
    </row>
    <row r="31" spans="1:10" ht="18" customHeight="1" thickTop="1" x14ac:dyDescent="0.25">
      <c r="A31" s="233" t="s">
        <v>16</v>
      </c>
      <c r="B31" s="29" t="s">
        <v>66</v>
      </c>
      <c r="C31" s="38">
        <v>0</v>
      </c>
      <c r="D31" s="38">
        <v>1</v>
      </c>
      <c r="E31" s="38">
        <v>0</v>
      </c>
      <c r="F31" s="38">
        <v>6</v>
      </c>
      <c r="G31" s="38">
        <v>0</v>
      </c>
      <c r="H31" s="38">
        <v>0</v>
      </c>
      <c r="I31" s="38">
        <v>0</v>
      </c>
      <c r="J31" s="38">
        <f>SUM(C31:I31)</f>
        <v>7</v>
      </c>
    </row>
    <row r="32" spans="1:10" ht="18" customHeight="1" x14ac:dyDescent="0.25">
      <c r="A32" s="231"/>
      <c r="B32" s="30" t="s">
        <v>67</v>
      </c>
      <c r="C32" s="31">
        <v>0</v>
      </c>
      <c r="D32" s="31">
        <v>0</v>
      </c>
      <c r="E32" s="31">
        <v>0</v>
      </c>
      <c r="F32" s="31">
        <v>0</v>
      </c>
      <c r="G32" s="31">
        <v>7</v>
      </c>
      <c r="H32" s="31">
        <v>5</v>
      </c>
      <c r="I32" s="31">
        <v>9</v>
      </c>
      <c r="J32" s="31">
        <f>SUM(C32:I32)</f>
        <v>21</v>
      </c>
    </row>
    <row r="33" spans="1:10" ht="18" customHeight="1" x14ac:dyDescent="0.25">
      <c r="A33" s="231"/>
      <c r="B33" s="30" t="s">
        <v>28</v>
      </c>
      <c r="C33" s="31">
        <f>SUM(C31:C32)</f>
        <v>0</v>
      </c>
      <c r="D33" s="31">
        <f t="shared" ref="D33:I33" si="8">SUM(D31:D32)</f>
        <v>1</v>
      </c>
      <c r="E33" s="31">
        <f t="shared" si="8"/>
        <v>0</v>
      </c>
      <c r="F33" s="31">
        <f t="shared" si="8"/>
        <v>6</v>
      </c>
      <c r="G33" s="31">
        <f t="shared" si="8"/>
        <v>7</v>
      </c>
      <c r="H33" s="31">
        <f t="shared" si="8"/>
        <v>5</v>
      </c>
      <c r="I33" s="31">
        <f t="shared" si="8"/>
        <v>9</v>
      </c>
      <c r="J33" s="31">
        <f t="shared" ref="J33" si="9">SUM(J31:J32)</f>
        <v>28</v>
      </c>
    </row>
    <row r="34" spans="1:10" ht="18" customHeight="1" x14ac:dyDescent="0.25">
      <c r="A34" s="236" t="s">
        <v>17</v>
      </c>
      <c r="B34" s="30" t="s">
        <v>66</v>
      </c>
      <c r="C34" s="31">
        <v>0</v>
      </c>
      <c r="D34" s="31">
        <v>5</v>
      </c>
      <c r="E34" s="31">
        <v>2.0000000000000004</v>
      </c>
      <c r="F34" s="31">
        <v>8</v>
      </c>
      <c r="G34" s="31">
        <v>0</v>
      </c>
      <c r="H34" s="31">
        <v>0</v>
      </c>
      <c r="I34" s="31">
        <v>1.0000000000000002</v>
      </c>
      <c r="J34" s="31">
        <f>SUM(C34:I34)</f>
        <v>16</v>
      </c>
    </row>
    <row r="35" spans="1:10" ht="18" customHeight="1" x14ac:dyDescent="0.25">
      <c r="A35" s="236"/>
      <c r="B35" s="30" t="s">
        <v>67</v>
      </c>
      <c r="C35" s="31">
        <v>3</v>
      </c>
      <c r="D35" s="31">
        <v>0</v>
      </c>
      <c r="E35" s="31">
        <v>0</v>
      </c>
      <c r="F35" s="31">
        <v>0</v>
      </c>
      <c r="G35" s="31">
        <v>6</v>
      </c>
      <c r="H35" s="31">
        <v>6</v>
      </c>
      <c r="I35" s="31">
        <v>0</v>
      </c>
      <c r="J35" s="31">
        <f>SUM(C35:I35)</f>
        <v>15</v>
      </c>
    </row>
    <row r="36" spans="1:10" ht="18" customHeight="1" x14ac:dyDescent="0.25">
      <c r="A36" s="236"/>
      <c r="B36" s="30" t="s">
        <v>28</v>
      </c>
      <c r="C36" s="31">
        <f>SUM(C35)</f>
        <v>3</v>
      </c>
      <c r="D36" s="31">
        <f t="shared" ref="D36:I36" si="10">SUM(D35)</f>
        <v>0</v>
      </c>
      <c r="E36" s="31">
        <f t="shared" si="10"/>
        <v>0</v>
      </c>
      <c r="F36" s="31">
        <f t="shared" si="10"/>
        <v>0</v>
      </c>
      <c r="G36" s="31">
        <f t="shared" si="10"/>
        <v>6</v>
      </c>
      <c r="H36" s="31">
        <f t="shared" si="10"/>
        <v>6</v>
      </c>
      <c r="I36" s="31">
        <f t="shared" si="10"/>
        <v>0</v>
      </c>
      <c r="J36" s="31">
        <f t="shared" ref="J36" si="11">SUM(J34:J35)</f>
        <v>31</v>
      </c>
    </row>
    <row r="37" spans="1:10" ht="18" customHeight="1" x14ac:dyDescent="0.25">
      <c r="A37" s="231" t="s">
        <v>18</v>
      </c>
      <c r="B37" s="30" t="s">
        <v>66</v>
      </c>
      <c r="C37" s="31" t="s">
        <v>148</v>
      </c>
      <c r="D37" s="31" t="s">
        <v>148</v>
      </c>
      <c r="E37" s="31" t="s">
        <v>148</v>
      </c>
      <c r="F37" s="31" t="s">
        <v>148</v>
      </c>
      <c r="G37" s="31" t="s">
        <v>148</v>
      </c>
      <c r="H37" s="31" t="s">
        <v>148</v>
      </c>
      <c r="I37" s="31" t="s">
        <v>148</v>
      </c>
      <c r="J37" s="31" t="s">
        <v>148</v>
      </c>
    </row>
    <row r="38" spans="1:10" ht="18" customHeight="1" x14ac:dyDescent="0.25">
      <c r="A38" s="231"/>
      <c r="B38" s="30" t="s">
        <v>67</v>
      </c>
      <c r="C38" s="31" t="s">
        <v>148</v>
      </c>
      <c r="D38" s="31" t="s">
        <v>148</v>
      </c>
      <c r="E38" s="31" t="s">
        <v>148</v>
      </c>
      <c r="F38" s="31" t="s">
        <v>148</v>
      </c>
      <c r="G38" s="31" t="s">
        <v>148</v>
      </c>
      <c r="H38" s="31" t="s">
        <v>148</v>
      </c>
      <c r="I38" s="31" t="s">
        <v>148</v>
      </c>
      <c r="J38" s="31" t="s">
        <v>148</v>
      </c>
    </row>
    <row r="39" spans="1:10" ht="18" customHeight="1" x14ac:dyDescent="0.25">
      <c r="A39" s="231"/>
      <c r="B39" s="30" t="s">
        <v>28</v>
      </c>
      <c r="C39" s="31" t="s">
        <v>148</v>
      </c>
      <c r="D39" s="31" t="s">
        <v>148</v>
      </c>
      <c r="E39" s="31" t="s">
        <v>148</v>
      </c>
      <c r="F39" s="31" t="s">
        <v>148</v>
      </c>
      <c r="G39" s="31" t="s">
        <v>148</v>
      </c>
      <c r="H39" s="31" t="s">
        <v>148</v>
      </c>
      <c r="I39" s="31" t="s">
        <v>148</v>
      </c>
      <c r="J39" s="31" t="s">
        <v>148</v>
      </c>
    </row>
    <row r="40" spans="1:10" ht="18" customHeight="1" x14ac:dyDescent="0.25">
      <c r="A40" s="231" t="s">
        <v>19</v>
      </c>
      <c r="B40" s="30" t="s">
        <v>66</v>
      </c>
      <c r="C40" s="31">
        <v>0</v>
      </c>
      <c r="D40" s="31">
        <v>19</v>
      </c>
      <c r="E40" s="31">
        <v>4.0000000000000009</v>
      </c>
      <c r="F40" s="31">
        <v>14</v>
      </c>
      <c r="G40" s="31">
        <v>0</v>
      </c>
      <c r="H40" s="31">
        <v>2</v>
      </c>
      <c r="I40" s="31">
        <v>1.0000000000000002</v>
      </c>
      <c r="J40" s="31">
        <f>SUM(C40:I40)</f>
        <v>40</v>
      </c>
    </row>
    <row r="41" spans="1:10" ht="18" customHeight="1" x14ac:dyDescent="0.25">
      <c r="A41" s="231"/>
      <c r="B41" s="30" t="s">
        <v>67</v>
      </c>
      <c r="C41" s="31">
        <v>2</v>
      </c>
      <c r="D41" s="31">
        <v>0</v>
      </c>
      <c r="E41" s="31">
        <v>0</v>
      </c>
      <c r="F41" s="31">
        <v>0</v>
      </c>
      <c r="G41" s="31">
        <v>10</v>
      </c>
      <c r="H41" s="31">
        <v>19.000000000000004</v>
      </c>
      <c r="I41" s="31">
        <v>1.0000000000000002</v>
      </c>
      <c r="J41" s="31">
        <f>SUM(C41:I41)</f>
        <v>32.000000000000007</v>
      </c>
    </row>
    <row r="42" spans="1:10" ht="18" customHeight="1" x14ac:dyDescent="0.25">
      <c r="A42" s="231"/>
      <c r="B42" s="30" t="s">
        <v>28</v>
      </c>
      <c r="C42" s="31">
        <f>SUM(C40:C41)</f>
        <v>2</v>
      </c>
      <c r="D42" s="31">
        <f t="shared" ref="D42:F42" si="12">SUM(D40:D41)</f>
        <v>19</v>
      </c>
      <c r="E42" s="31">
        <f t="shared" si="12"/>
        <v>4.0000000000000009</v>
      </c>
      <c r="F42" s="31">
        <f t="shared" si="12"/>
        <v>14</v>
      </c>
      <c r="G42" s="31">
        <f t="shared" ref="G42" si="13">SUM(G40:G41)</f>
        <v>10</v>
      </c>
      <c r="H42" s="31">
        <f t="shared" ref="H42" si="14">SUM(H40:H41)</f>
        <v>21.000000000000004</v>
      </c>
      <c r="I42" s="31">
        <f t="shared" ref="I42" si="15">SUM(I40:I41)</f>
        <v>2.0000000000000004</v>
      </c>
      <c r="J42" s="31">
        <f t="shared" ref="J42" si="16">SUM(J40:J41)</f>
        <v>72</v>
      </c>
    </row>
    <row r="43" spans="1:10" ht="18" customHeight="1" x14ac:dyDescent="0.25">
      <c r="A43" s="231" t="s">
        <v>20</v>
      </c>
      <c r="B43" s="30" t="s">
        <v>66</v>
      </c>
      <c r="C43" s="31">
        <v>0</v>
      </c>
      <c r="D43" s="31">
        <v>26</v>
      </c>
      <c r="E43" s="31">
        <v>0</v>
      </c>
      <c r="F43" s="31">
        <v>7.0000000000000018</v>
      </c>
      <c r="G43" s="31">
        <v>0</v>
      </c>
      <c r="H43" s="31">
        <v>0</v>
      </c>
      <c r="I43" s="31">
        <v>3</v>
      </c>
      <c r="J43" s="31">
        <f>SUM(C43:I43)</f>
        <v>36</v>
      </c>
    </row>
    <row r="44" spans="1:10" ht="18" customHeight="1" x14ac:dyDescent="0.25">
      <c r="A44" s="231"/>
      <c r="B44" s="30" t="s">
        <v>67</v>
      </c>
      <c r="C44" s="31">
        <v>2</v>
      </c>
      <c r="D44" s="31">
        <v>2</v>
      </c>
      <c r="E44" s="31">
        <v>0</v>
      </c>
      <c r="F44" s="31">
        <v>1</v>
      </c>
      <c r="G44" s="31">
        <v>2.0000000000000004</v>
      </c>
      <c r="H44" s="31">
        <v>14.000000000000004</v>
      </c>
      <c r="I44" s="31">
        <v>0</v>
      </c>
      <c r="J44" s="31">
        <f>SUM(C44:I44)</f>
        <v>21.000000000000004</v>
      </c>
    </row>
    <row r="45" spans="1:10" ht="18" customHeight="1" x14ac:dyDescent="0.25">
      <c r="A45" s="231"/>
      <c r="B45" s="30" t="s">
        <v>28</v>
      </c>
      <c r="C45" s="31">
        <f>SUM(C43:C44)</f>
        <v>2</v>
      </c>
      <c r="D45" s="31">
        <f t="shared" ref="D45:J45" si="17">SUM(D43:D44)</f>
        <v>28</v>
      </c>
      <c r="E45" s="31">
        <f t="shared" si="17"/>
        <v>0</v>
      </c>
      <c r="F45" s="31">
        <f t="shared" si="17"/>
        <v>8.0000000000000018</v>
      </c>
      <c r="G45" s="31">
        <f t="shared" si="17"/>
        <v>2.0000000000000004</v>
      </c>
      <c r="H45" s="31">
        <f t="shared" si="17"/>
        <v>14.000000000000004</v>
      </c>
      <c r="I45" s="31">
        <f t="shared" si="17"/>
        <v>3</v>
      </c>
      <c r="J45" s="31">
        <f t="shared" si="17"/>
        <v>57</v>
      </c>
    </row>
    <row r="46" spans="1:10" ht="18" customHeight="1" x14ac:dyDescent="0.25">
      <c r="A46" s="231" t="s">
        <v>21</v>
      </c>
      <c r="B46" s="30" t="s">
        <v>66</v>
      </c>
      <c r="C46" s="31">
        <v>0</v>
      </c>
      <c r="D46" s="31">
        <v>0</v>
      </c>
      <c r="E46" s="31">
        <v>0</v>
      </c>
      <c r="F46" s="31">
        <v>3</v>
      </c>
      <c r="G46" s="31">
        <v>0</v>
      </c>
      <c r="H46" s="31">
        <v>0</v>
      </c>
      <c r="I46" s="31">
        <v>0</v>
      </c>
      <c r="J46" s="31">
        <f>SUM(C46:I46)</f>
        <v>3</v>
      </c>
    </row>
    <row r="47" spans="1:10" ht="18" customHeight="1" x14ac:dyDescent="0.25">
      <c r="A47" s="231"/>
      <c r="B47" s="30" t="s">
        <v>67</v>
      </c>
      <c r="C47" s="31">
        <v>1</v>
      </c>
      <c r="D47" s="31">
        <v>0</v>
      </c>
      <c r="E47" s="31">
        <v>0</v>
      </c>
      <c r="F47" s="31">
        <v>0</v>
      </c>
      <c r="G47" s="31">
        <v>3</v>
      </c>
      <c r="H47" s="31">
        <v>3</v>
      </c>
      <c r="I47" s="31">
        <v>9</v>
      </c>
      <c r="J47" s="31">
        <f>SUM(C47:I47)</f>
        <v>16</v>
      </c>
    </row>
    <row r="48" spans="1:10" ht="18" customHeight="1" thickBot="1" x14ac:dyDescent="0.3">
      <c r="A48" s="234"/>
      <c r="B48" s="76" t="s">
        <v>28</v>
      </c>
      <c r="C48" s="86">
        <f>SUM(C46:C47)</f>
        <v>1</v>
      </c>
      <c r="D48" s="86">
        <f t="shared" ref="D48:I48" si="18">SUM(D46:D47)</f>
        <v>0</v>
      </c>
      <c r="E48" s="86">
        <f t="shared" si="18"/>
        <v>0</v>
      </c>
      <c r="F48" s="86">
        <f t="shared" si="18"/>
        <v>3</v>
      </c>
      <c r="G48" s="86">
        <f t="shared" si="18"/>
        <v>3</v>
      </c>
      <c r="H48" s="86">
        <f t="shared" si="18"/>
        <v>3</v>
      </c>
      <c r="I48" s="86">
        <f t="shared" si="18"/>
        <v>9</v>
      </c>
      <c r="J48" s="86">
        <f t="shared" ref="J48" si="19">SUM(J46:J47)</f>
        <v>19</v>
      </c>
    </row>
    <row r="49" spans="1:10" ht="18.75" thickTop="1" x14ac:dyDescent="0.25">
      <c r="A49" s="11"/>
      <c r="B49" s="18"/>
    </row>
    <row r="50" spans="1:10" ht="18" x14ac:dyDescent="0.25">
      <c r="A50" s="11"/>
      <c r="B50" s="13"/>
    </row>
    <row r="51" spans="1:10" ht="18" x14ac:dyDescent="0.25">
      <c r="A51" s="11"/>
      <c r="B51" s="18"/>
    </row>
    <row r="52" spans="1:10" ht="18" x14ac:dyDescent="0.25">
      <c r="A52" s="11"/>
      <c r="B52" s="18"/>
    </row>
    <row r="53" spans="1:10" ht="18.75" thickBot="1" x14ac:dyDescent="0.3">
      <c r="A53" s="274" t="s">
        <v>230</v>
      </c>
      <c r="B53" s="274"/>
      <c r="C53" s="274"/>
      <c r="D53" s="274"/>
      <c r="E53" s="274"/>
      <c r="F53" s="274"/>
      <c r="G53" s="274"/>
      <c r="H53" s="274"/>
      <c r="I53" s="274"/>
      <c r="J53" s="274"/>
    </row>
    <row r="54" spans="1:10" ht="18.75" thickTop="1" x14ac:dyDescent="0.25">
      <c r="A54" s="214" t="s">
        <v>9</v>
      </c>
      <c r="B54" s="259" t="s">
        <v>60</v>
      </c>
      <c r="C54" s="243" t="s">
        <v>112</v>
      </c>
      <c r="D54" s="243"/>
      <c r="E54" s="243"/>
      <c r="F54" s="243"/>
      <c r="G54" s="243"/>
      <c r="H54" s="243"/>
      <c r="I54" s="243"/>
      <c r="J54" s="259" t="s">
        <v>28</v>
      </c>
    </row>
    <row r="55" spans="1:10" ht="24" customHeight="1" thickBot="1" x14ac:dyDescent="0.3">
      <c r="A55" s="231"/>
      <c r="B55" s="249"/>
      <c r="C55" s="151" t="s">
        <v>113</v>
      </c>
      <c r="D55" s="151" t="s">
        <v>114</v>
      </c>
      <c r="E55" s="151" t="s">
        <v>115</v>
      </c>
      <c r="F55" s="151" t="s">
        <v>116</v>
      </c>
      <c r="G55" s="151" t="s">
        <v>117</v>
      </c>
      <c r="H55" s="151" t="s">
        <v>118</v>
      </c>
      <c r="I55" s="151" t="s">
        <v>58</v>
      </c>
      <c r="J55" s="249"/>
    </row>
    <row r="56" spans="1:10" ht="16.5" thickTop="1" x14ac:dyDescent="0.25">
      <c r="A56" s="284" t="s">
        <v>22</v>
      </c>
      <c r="B56" s="29" t="s">
        <v>66</v>
      </c>
      <c r="C56" s="38">
        <v>0</v>
      </c>
      <c r="D56" s="38">
        <v>0</v>
      </c>
      <c r="E56" s="38">
        <v>2.0000000000000004</v>
      </c>
      <c r="F56" s="38">
        <v>16</v>
      </c>
      <c r="G56" s="38">
        <v>0</v>
      </c>
      <c r="H56" s="38">
        <v>0</v>
      </c>
      <c r="I56" s="38">
        <v>0</v>
      </c>
      <c r="J56" s="38">
        <f>SUM(C56:I56)</f>
        <v>18</v>
      </c>
    </row>
    <row r="57" spans="1:10" ht="15.75" x14ac:dyDescent="0.25">
      <c r="A57" s="232"/>
      <c r="B57" s="30" t="s">
        <v>67</v>
      </c>
      <c r="C57" s="31">
        <v>1</v>
      </c>
      <c r="D57" s="31">
        <v>0</v>
      </c>
      <c r="E57" s="31">
        <v>0</v>
      </c>
      <c r="F57" s="31">
        <v>0</v>
      </c>
      <c r="G57" s="31">
        <v>3</v>
      </c>
      <c r="H57" s="31">
        <v>27</v>
      </c>
      <c r="I57" s="31">
        <v>0</v>
      </c>
      <c r="J57" s="31">
        <f>SUM(C57:I57)</f>
        <v>31</v>
      </c>
    </row>
    <row r="58" spans="1:10" ht="15.75" x14ac:dyDescent="0.25">
      <c r="A58" s="232"/>
      <c r="B58" s="30" t="s">
        <v>28</v>
      </c>
      <c r="C58" s="31">
        <f>SUM(C56:C57)</f>
        <v>1</v>
      </c>
      <c r="D58" s="31">
        <f t="shared" ref="D58:I58" si="20">SUM(D56:D57)</f>
        <v>0</v>
      </c>
      <c r="E58" s="31">
        <f t="shared" si="20"/>
        <v>2.0000000000000004</v>
      </c>
      <c r="F58" s="31">
        <f t="shared" si="20"/>
        <v>16</v>
      </c>
      <c r="G58" s="31">
        <f t="shared" si="20"/>
        <v>3</v>
      </c>
      <c r="H58" s="31">
        <f t="shared" si="20"/>
        <v>27</v>
      </c>
      <c r="I58" s="31">
        <f t="shared" si="20"/>
        <v>0</v>
      </c>
      <c r="J58" s="31">
        <f t="shared" ref="J58" si="21">SUM(J56:J57)</f>
        <v>49</v>
      </c>
    </row>
    <row r="59" spans="1:10" ht="15.75" x14ac:dyDescent="0.25">
      <c r="A59" s="231" t="s">
        <v>23</v>
      </c>
      <c r="B59" s="30" t="s">
        <v>66</v>
      </c>
      <c r="C59" s="31">
        <v>0</v>
      </c>
      <c r="D59" s="31">
        <v>1</v>
      </c>
      <c r="E59" s="31">
        <v>0</v>
      </c>
      <c r="F59" s="31">
        <v>3</v>
      </c>
      <c r="G59" s="31">
        <v>0</v>
      </c>
      <c r="H59" s="31">
        <v>3</v>
      </c>
      <c r="I59" s="31">
        <v>0</v>
      </c>
      <c r="J59" s="31">
        <f>SUM(C59:I59)</f>
        <v>7</v>
      </c>
    </row>
    <row r="60" spans="1:10" ht="15.75" x14ac:dyDescent="0.25">
      <c r="A60" s="231"/>
      <c r="B60" s="30" t="s">
        <v>67</v>
      </c>
      <c r="C60" s="31">
        <v>0</v>
      </c>
      <c r="D60" s="31">
        <v>0</v>
      </c>
      <c r="E60" s="31">
        <v>0</v>
      </c>
      <c r="F60" s="31">
        <v>0</v>
      </c>
      <c r="G60" s="31">
        <v>1</v>
      </c>
      <c r="H60" s="31">
        <v>4</v>
      </c>
      <c r="I60" s="31">
        <v>0</v>
      </c>
      <c r="J60" s="31">
        <f>SUM(C60:I60)</f>
        <v>5</v>
      </c>
    </row>
    <row r="61" spans="1:10" ht="15.75" x14ac:dyDescent="0.25">
      <c r="A61" s="231"/>
      <c r="B61" s="30" t="s">
        <v>28</v>
      </c>
      <c r="C61" s="31">
        <f>SUM(C59:C60)</f>
        <v>0</v>
      </c>
      <c r="D61" s="31">
        <f t="shared" ref="D61:I61" si="22">SUM(D59:D60)</f>
        <v>1</v>
      </c>
      <c r="E61" s="31">
        <f t="shared" si="22"/>
        <v>0</v>
      </c>
      <c r="F61" s="31">
        <f t="shared" si="22"/>
        <v>3</v>
      </c>
      <c r="G61" s="31">
        <f t="shared" si="22"/>
        <v>1</v>
      </c>
      <c r="H61" s="31">
        <f t="shared" si="22"/>
        <v>7</v>
      </c>
      <c r="I61" s="31">
        <f t="shared" si="22"/>
        <v>0</v>
      </c>
      <c r="J61" s="31">
        <f t="shared" ref="J61" si="23">SUM(J59:J60)</f>
        <v>12</v>
      </c>
    </row>
    <row r="62" spans="1:10" ht="15.75" x14ac:dyDescent="0.25">
      <c r="A62" s="231" t="s">
        <v>24</v>
      </c>
      <c r="B62" s="30" t="s">
        <v>66</v>
      </c>
      <c r="C62" s="31" t="s">
        <v>195</v>
      </c>
      <c r="D62" s="31">
        <v>5</v>
      </c>
      <c r="E62" s="31">
        <v>5</v>
      </c>
      <c r="F62" s="31">
        <v>15</v>
      </c>
      <c r="G62" s="31">
        <v>0</v>
      </c>
      <c r="H62" s="31">
        <v>0</v>
      </c>
      <c r="I62" s="31">
        <v>3</v>
      </c>
      <c r="J62" s="31">
        <f>SUM(C62:I62)</f>
        <v>28</v>
      </c>
    </row>
    <row r="63" spans="1:10" ht="15.75" x14ac:dyDescent="0.25">
      <c r="A63" s="231"/>
      <c r="B63" s="30" t="s">
        <v>67</v>
      </c>
      <c r="C63" s="31">
        <v>2.0000000000000004</v>
      </c>
      <c r="D63" s="31">
        <v>0</v>
      </c>
      <c r="E63" s="31">
        <v>0</v>
      </c>
      <c r="F63" s="31">
        <v>1.0000000000000002</v>
      </c>
      <c r="G63" s="31">
        <v>0</v>
      </c>
      <c r="H63" s="31">
        <v>35</v>
      </c>
      <c r="I63" s="31">
        <v>1</v>
      </c>
      <c r="J63" s="31">
        <f>SUM(C63:I63)</f>
        <v>39</v>
      </c>
    </row>
    <row r="64" spans="1:10" ht="16.5" thickBot="1" x14ac:dyDescent="0.3">
      <c r="A64" s="215"/>
      <c r="B64" s="36" t="s">
        <v>28</v>
      </c>
      <c r="C64" s="107">
        <f>SUM(C62:C63)</f>
        <v>2.0000000000000004</v>
      </c>
      <c r="D64" s="107">
        <f t="shared" ref="D64:I64" si="24">SUM(D62:D63)</f>
        <v>5</v>
      </c>
      <c r="E64" s="107">
        <f t="shared" si="24"/>
        <v>5</v>
      </c>
      <c r="F64" s="107">
        <f t="shared" si="24"/>
        <v>16</v>
      </c>
      <c r="G64" s="107">
        <f t="shared" si="24"/>
        <v>0</v>
      </c>
      <c r="H64" s="107">
        <f t="shared" si="24"/>
        <v>35</v>
      </c>
      <c r="I64" s="107">
        <f t="shared" si="24"/>
        <v>4</v>
      </c>
      <c r="J64" s="107">
        <f t="shared" ref="J64" si="25">SUM(J62:J63)</f>
        <v>67</v>
      </c>
    </row>
    <row r="65" spans="1:10" ht="16.5" thickTop="1" x14ac:dyDescent="0.25">
      <c r="A65" s="233" t="s">
        <v>4</v>
      </c>
      <c r="B65" s="29" t="s">
        <v>66</v>
      </c>
      <c r="C65" s="38">
        <f t="shared" ref="C65:J66" si="26">SUM(C62,C59,C56,C46,C43,C40,C37,C34,C31,C22,C19,C16,C13,C10)</f>
        <v>1</v>
      </c>
      <c r="D65" s="38">
        <f t="shared" si="26"/>
        <v>87</v>
      </c>
      <c r="E65" s="38">
        <f t="shared" si="26"/>
        <v>87</v>
      </c>
      <c r="F65" s="38">
        <f t="shared" si="26"/>
        <v>199</v>
      </c>
      <c r="G65" s="38">
        <f t="shared" si="26"/>
        <v>8</v>
      </c>
      <c r="H65" s="38">
        <f t="shared" si="26"/>
        <v>30</v>
      </c>
      <c r="I65" s="38">
        <f t="shared" si="26"/>
        <v>37.000000000000007</v>
      </c>
      <c r="J65" s="38">
        <f t="shared" si="26"/>
        <v>449</v>
      </c>
    </row>
    <row r="66" spans="1:10" ht="15.75" x14ac:dyDescent="0.25">
      <c r="A66" s="231"/>
      <c r="B66" s="30" t="s">
        <v>67</v>
      </c>
      <c r="C66" s="31">
        <f t="shared" si="26"/>
        <v>56</v>
      </c>
      <c r="D66" s="31">
        <f t="shared" si="26"/>
        <v>9.0000000000000053</v>
      </c>
      <c r="E66" s="31">
        <f t="shared" si="26"/>
        <v>2</v>
      </c>
      <c r="F66" s="31">
        <f t="shared" si="26"/>
        <v>4</v>
      </c>
      <c r="G66" s="31">
        <f t="shared" si="26"/>
        <v>69.000000000000014</v>
      </c>
      <c r="H66" s="31">
        <f t="shared" si="26"/>
        <v>467.99999999999977</v>
      </c>
      <c r="I66" s="31">
        <f t="shared" si="26"/>
        <v>77.000000000000028</v>
      </c>
      <c r="J66" s="31">
        <f t="shared" si="26"/>
        <v>684.99999999999977</v>
      </c>
    </row>
    <row r="67" spans="1:10" ht="16.5" thickBot="1" x14ac:dyDescent="0.3">
      <c r="A67" s="234"/>
      <c r="B67" s="76" t="s">
        <v>28</v>
      </c>
      <c r="C67" s="86">
        <f t="shared" ref="C67:J67" si="27">SUM(C65:C66)</f>
        <v>57</v>
      </c>
      <c r="D67" s="86">
        <f t="shared" si="27"/>
        <v>96</v>
      </c>
      <c r="E67" s="86">
        <f t="shared" si="27"/>
        <v>89</v>
      </c>
      <c r="F67" s="86">
        <f t="shared" si="27"/>
        <v>203</v>
      </c>
      <c r="G67" s="86">
        <f t="shared" si="27"/>
        <v>77.000000000000014</v>
      </c>
      <c r="H67" s="86">
        <f t="shared" si="27"/>
        <v>497.99999999999977</v>
      </c>
      <c r="I67" s="86">
        <f t="shared" si="27"/>
        <v>114.00000000000003</v>
      </c>
      <c r="J67" s="86">
        <f t="shared" si="27"/>
        <v>1133.9999999999998</v>
      </c>
    </row>
    <row r="68" spans="1:10" ht="15.75" thickTop="1" x14ac:dyDescent="0.25"/>
  </sheetData>
  <mergeCells count="33">
    <mergeCell ref="A62:A64"/>
    <mergeCell ref="A65:A67"/>
    <mergeCell ref="A1:J1"/>
    <mergeCell ref="A2:J2"/>
    <mergeCell ref="C4:I4"/>
    <mergeCell ref="J4:J5"/>
    <mergeCell ref="B29:B30"/>
    <mergeCell ref="C29:I29"/>
    <mergeCell ref="J29:J30"/>
    <mergeCell ref="A28:J28"/>
    <mergeCell ref="A37:A39"/>
    <mergeCell ref="A40:A42"/>
    <mergeCell ref="A43:A45"/>
    <mergeCell ref="A46:A48"/>
    <mergeCell ref="A56:A58"/>
    <mergeCell ref="A59:A61"/>
    <mergeCell ref="A53:J53"/>
    <mergeCell ref="A54:A55"/>
    <mergeCell ref="B54:B55"/>
    <mergeCell ref="C54:I54"/>
    <mergeCell ref="J54:J55"/>
    <mergeCell ref="A19:A21"/>
    <mergeCell ref="A22:A24"/>
    <mergeCell ref="A31:A33"/>
    <mergeCell ref="A34:A36"/>
    <mergeCell ref="A29:A30"/>
    <mergeCell ref="A3:J3"/>
    <mergeCell ref="A16:A18"/>
    <mergeCell ref="A4:A5"/>
    <mergeCell ref="B4:B5"/>
    <mergeCell ref="A7:A9"/>
    <mergeCell ref="A10:A12"/>
    <mergeCell ref="A13:A15"/>
  </mergeCells>
  <printOptions horizontalCentered="1"/>
  <pageMargins left="1" right="1" top="1.5" bottom="1" header="1.5" footer="1"/>
  <pageSetup paperSize="9" scale="90" firstPageNumber="45" orientation="landscape" useFirstPageNumber="1" horizontalDpi="300" verticalDpi="300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13"/>
  <sheetViews>
    <sheetView rightToLeft="1" view="pageBreakPreview" zoomScaleSheetLayoutView="100" workbookViewId="0">
      <selection activeCell="A23" sqref="A23"/>
    </sheetView>
  </sheetViews>
  <sheetFormatPr defaultRowHeight="15" x14ac:dyDescent="0.25"/>
  <cols>
    <col min="1" max="1" width="26.85546875" customWidth="1"/>
    <col min="2" max="2" width="12.7109375" customWidth="1"/>
    <col min="3" max="3" width="12.42578125" customWidth="1"/>
    <col min="4" max="4" width="11.85546875" customWidth="1"/>
    <col min="5" max="5" width="12" customWidth="1"/>
    <col min="6" max="7" width="13" customWidth="1"/>
  </cols>
  <sheetData>
    <row r="1" spans="1:8" ht="18.75" x14ac:dyDescent="0.3">
      <c r="A1" s="209"/>
      <c r="B1" s="209"/>
      <c r="C1" s="209"/>
      <c r="D1" s="209"/>
      <c r="E1" s="209"/>
      <c r="F1" s="209"/>
      <c r="G1" s="209"/>
      <c r="H1" s="1"/>
    </row>
    <row r="2" spans="1:8" ht="18.75" x14ac:dyDescent="0.3">
      <c r="A2" s="210" t="s">
        <v>167</v>
      </c>
      <c r="B2" s="210"/>
      <c r="C2" s="210"/>
      <c r="D2" s="210"/>
      <c r="E2" s="210"/>
      <c r="F2" s="210"/>
      <c r="G2" s="210"/>
      <c r="H2" s="1"/>
    </row>
    <row r="3" spans="1:8" ht="22.5" customHeight="1" thickBot="1" x14ac:dyDescent="0.35">
      <c r="A3" s="216" t="s">
        <v>199</v>
      </c>
      <c r="B3" s="216"/>
      <c r="C3" s="216"/>
      <c r="D3" s="216"/>
      <c r="E3" s="216"/>
      <c r="F3" s="216"/>
      <c r="G3" s="216"/>
      <c r="H3" s="1"/>
    </row>
    <row r="4" spans="1:8" ht="21.95" customHeight="1" thickTop="1" x14ac:dyDescent="0.3">
      <c r="A4" s="211" t="s">
        <v>0</v>
      </c>
      <c r="B4" s="213" t="s">
        <v>44</v>
      </c>
      <c r="C4" s="213"/>
      <c r="D4" s="213"/>
      <c r="E4" s="213"/>
      <c r="F4" s="213"/>
      <c r="G4" s="214" t="s">
        <v>4</v>
      </c>
      <c r="H4" s="1"/>
    </row>
    <row r="5" spans="1:8" ht="21.95" customHeight="1" thickBot="1" x14ac:dyDescent="0.3">
      <c r="A5" s="212"/>
      <c r="B5" s="35" t="s">
        <v>142</v>
      </c>
      <c r="C5" s="36" t="s">
        <v>1</v>
      </c>
      <c r="D5" s="36" t="s">
        <v>2</v>
      </c>
      <c r="E5" s="36" t="s">
        <v>3</v>
      </c>
      <c r="F5" s="35" t="s">
        <v>143</v>
      </c>
      <c r="G5" s="215"/>
    </row>
    <row r="6" spans="1:8" ht="21.95" customHeight="1" thickTop="1" x14ac:dyDescent="0.25">
      <c r="A6" s="40" t="s">
        <v>5</v>
      </c>
      <c r="B6" s="38">
        <v>3</v>
      </c>
      <c r="C6" s="38">
        <v>13</v>
      </c>
      <c r="D6" s="38">
        <v>5</v>
      </c>
      <c r="E6" s="38">
        <v>10</v>
      </c>
      <c r="F6" s="38">
        <v>5</v>
      </c>
      <c r="G6" s="38">
        <f t="shared" ref="G6:G11" si="0">SUM(B6:F6)</f>
        <v>36</v>
      </c>
    </row>
    <row r="7" spans="1:8" ht="21.95" customHeight="1" x14ac:dyDescent="0.25">
      <c r="A7" s="41" t="s">
        <v>6</v>
      </c>
      <c r="B7" s="31">
        <v>72</v>
      </c>
      <c r="C7" s="31">
        <v>43</v>
      </c>
      <c r="D7" s="31">
        <v>10</v>
      </c>
      <c r="E7" s="31">
        <v>9</v>
      </c>
      <c r="F7" s="31">
        <v>10</v>
      </c>
      <c r="G7" s="31">
        <f t="shared" si="0"/>
        <v>144</v>
      </c>
    </row>
    <row r="8" spans="1:8" ht="21.95" customHeight="1" x14ac:dyDescent="0.25">
      <c r="A8" s="41" t="s">
        <v>7</v>
      </c>
      <c r="B8" s="31">
        <v>0</v>
      </c>
      <c r="C8" s="31">
        <v>1</v>
      </c>
      <c r="D8" s="31">
        <v>0</v>
      </c>
      <c r="E8" s="31">
        <v>0</v>
      </c>
      <c r="F8" s="31">
        <v>0</v>
      </c>
      <c r="G8" s="31">
        <f t="shared" si="0"/>
        <v>1</v>
      </c>
    </row>
    <row r="9" spans="1:8" ht="21.95" customHeight="1" x14ac:dyDescent="0.25">
      <c r="A9" s="41" t="s">
        <v>8</v>
      </c>
      <c r="B9" s="31">
        <v>20</v>
      </c>
      <c r="C9" s="31">
        <v>35</v>
      </c>
      <c r="D9" s="31">
        <v>52</v>
      </c>
      <c r="E9" s="31">
        <v>66</v>
      </c>
      <c r="F9" s="31">
        <v>160</v>
      </c>
      <c r="G9" s="31">
        <f t="shared" si="0"/>
        <v>333</v>
      </c>
    </row>
    <row r="10" spans="1:8" ht="21.95" hidden="1" customHeight="1" x14ac:dyDescent="0.25">
      <c r="A10" s="41" t="s">
        <v>43</v>
      </c>
      <c r="B10" s="31">
        <v>0</v>
      </c>
      <c r="C10" s="31">
        <v>0</v>
      </c>
      <c r="D10" s="31">
        <v>0</v>
      </c>
      <c r="E10" s="31">
        <v>0</v>
      </c>
      <c r="F10" s="31">
        <v>0</v>
      </c>
      <c r="G10" s="31">
        <f t="shared" si="0"/>
        <v>0</v>
      </c>
    </row>
    <row r="11" spans="1:8" ht="21.95" customHeight="1" thickBot="1" x14ac:dyDescent="0.3">
      <c r="A11" s="42" t="s">
        <v>58</v>
      </c>
      <c r="B11" s="39">
        <v>0</v>
      </c>
      <c r="C11" s="39">
        <v>0</v>
      </c>
      <c r="D11" s="39">
        <v>3</v>
      </c>
      <c r="E11" s="39">
        <v>0</v>
      </c>
      <c r="F11" s="39">
        <v>1</v>
      </c>
      <c r="G11" s="39">
        <f t="shared" si="0"/>
        <v>4</v>
      </c>
    </row>
    <row r="12" spans="1:8" ht="21.95" customHeight="1" thickTop="1" thickBot="1" x14ac:dyDescent="0.3">
      <c r="A12" s="43" t="s">
        <v>4</v>
      </c>
      <c r="B12" s="37">
        <f>SUM(B6:B11)</f>
        <v>95</v>
      </c>
      <c r="C12" s="37">
        <f>SUM(C6:C11)</f>
        <v>92</v>
      </c>
      <c r="D12" s="37">
        <f>SUM(D6:D11)</f>
        <v>70</v>
      </c>
      <c r="E12" s="37">
        <f>SUM(E6:E11)</f>
        <v>85</v>
      </c>
      <c r="F12" s="37">
        <f>SUM(F6:F11)</f>
        <v>176</v>
      </c>
      <c r="G12" s="37">
        <f t="shared" ref="G12" si="1">SUM(G6:G11)</f>
        <v>518</v>
      </c>
    </row>
    <row r="13" spans="1:8" ht="15.75" thickTop="1" x14ac:dyDescent="0.25"/>
  </sheetData>
  <mergeCells count="6">
    <mergeCell ref="A1:G1"/>
    <mergeCell ref="A2:G2"/>
    <mergeCell ref="A4:A5"/>
    <mergeCell ref="B4:F4"/>
    <mergeCell ref="G4:G5"/>
    <mergeCell ref="A3:G3"/>
  </mergeCells>
  <printOptions horizontalCentered="1"/>
  <pageMargins left="1" right="1" top="1.5" bottom="1" header="1.5" footer="1"/>
  <pageSetup paperSize="9" firstPageNumber="9" orientation="landscape" useFirstPageNumber="1" horizontalDpi="300" verticalDpi="300" r:id="rId1"/>
  <headerFooter>
    <oddFooter>&amp;C&amp;P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I58"/>
  <sheetViews>
    <sheetView rightToLeft="1" view="pageBreakPreview" topLeftCell="A31" zoomScaleSheetLayoutView="100" workbookViewId="0">
      <selection activeCell="E32" sqref="E32"/>
    </sheetView>
  </sheetViews>
  <sheetFormatPr defaultRowHeight="15" x14ac:dyDescent="0.25"/>
  <cols>
    <col min="1" max="1" width="10" customWidth="1"/>
    <col min="2" max="2" width="15.7109375" customWidth="1"/>
    <col min="3" max="3" width="15.85546875" customWidth="1"/>
    <col min="4" max="4" width="16.5703125" customWidth="1"/>
    <col min="5" max="5" width="15" customWidth="1"/>
    <col min="6" max="6" width="18" customWidth="1"/>
    <col min="7" max="7" width="16.7109375" customWidth="1"/>
    <col min="8" max="8" width="16.5703125" customWidth="1"/>
    <col min="9" max="9" width="17.7109375" customWidth="1"/>
  </cols>
  <sheetData>
    <row r="2" spans="1:9" ht="18" x14ac:dyDescent="0.25">
      <c r="A2" s="246" t="s">
        <v>194</v>
      </c>
      <c r="B2" s="246"/>
      <c r="C2" s="246"/>
      <c r="D2" s="246"/>
      <c r="E2" s="246"/>
      <c r="F2" s="246"/>
      <c r="G2" s="246"/>
      <c r="H2" s="246"/>
      <c r="I2" s="246"/>
    </row>
    <row r="3" spans="1:9" ht="18.75" thickBot="1" x14ac:dyDescent="0.3">
      <c r="A3" s="283" t="s">
        <v>231</v>
      </c>
      <c r="B3" s="283"/>
      <c r="C3" s="283"/>
      <c r="D3" s="283"/>
      <c r="E3" s="283"/>
      <c r="F3" s="283"/>
      <c r="G3" s="283"/>
      <c r="H3" s="283"/>
      <c r="I3" s="283"/>
    </row>
    <row r="4" spans="1:9" ht="21" customHeight="1" thickTop="1" x14ac:dyDescent="0.25">
      <c r="A4" s="218" t="s">
        <v>119</v>
      </c>
      <c r="B4" s="218"/>
      <c r="C4" s="287" t="s">
        <v>159</v>
      </c>
      <c r="D4" s="287"/>
      <c r="E4" s="287"/>
      <c r="F4" s="287"/>
      <c r="G4" s="287"/>
      <c r="H4" s="287"/>
      <c r="I4" s="287"/>
    </row>
    <row r="5" spans="1:9" ht="22.5" customHeight="1" thickBot="1" x14ac:dyDescent="0.3">
      <c r="A5" s="208"/>
      <c r="B5" s="208"/>
      <c r="C5" s="167" t="s">
        <v>10</v>
      </c>
      <c r="D5" s="18" t="s">
        <v>11</v>
      </c>
      <c r="E5" s="18" t="s">
        <v>12</v>
      </c>
      <c r="F5" s="18" t="s">
        <v>14</v>
      </c>
      <c r="G5" s="18" t="s">
        <v>15</v>
      </c>
      <c r="H5" s="18" t="s">
        <v>16</v>
      </c>
      <c r="I5" s="18" t="s">
        <v>17</v>
      </c>
    </row>
    <row r="6" spans="1:9" ht="16.5" thickTop="1" x14ac:dyDescent="0.25">
      <c r="A6" s="233" t="s">
        <v>140</v>
      </c>
      <c r="B6" s="233"/>
      <c r="C6" s="189" t="s">
        <v>148</v>
      </c>
      <c r="D6" s="138">
        <v>242500000.00000003</v>
      </c>
      <c r="E6" s="138">
        <v>0</v>
      </c>
      <c r="F6" s="139">
        <v>4796944999.999999</v>
      </c>
      <c r="G6" s="138">
        <v>771745000</v>
      </c>
      <c r="H6" s="138">
        <v>13600000</v>
      </c>
      <c r="I6" s="138">
        <v>58200000</v>
      </c>
    </row>
    <row r="7" spans="1:9" ht="15.75" customHeight="1" x14ac:dyDescent="0.25">
      <c r="A7" s="236" t="s">
        <v>120</v>
      </c>
      <c r="B7" s="41" t="s">
        <v>121</v>
      </c>
      <c r="C7" s="183" t="s">
        <v>148</v>
      </c>
      <c r="D7" s="140">
        <v>8938999.9999999963</v>
      </c>
      <c r="E7" s="140">
        <v>0</v>
      </c>
      <c r="F7" s="141">
        <v>188299999.99999997</v>
      </c>
      <c r="G7" s="140">
        <v>65958999.999999993</v>
      </c>
      <c r="H7" s="140">
        <v>1550000.0000000002</v>
      </c>
      <c r="I7" s="140">
        <v>735000</v>
      </c>
    </row>
    <row r="8" spans="1:9" ht="15.75" x14ac:dyDescent="0.25">
      <c r="A8" s="236"/>
      <c r="B8" s="41" t="s">
        <v>122</v>
      </c>
      <c r="C8" s="183" t="s">
        <v>148</v>
      </c>
      <c r="D8" s="140">
        <v>5594999.9999999991</v>
      </c>
      <c r="E8" s="140">
        <v>0</v>
      </c>
      <c r="F8" s="141">
        <v>101919999.99999993</v>
      </c>
      <c r="G8" s="140">
        <v>6114999.9999999972</v>
      </c>
      <c r="H8" s="140">
        <v>20000</v>
      </c>
      <c r="I8" s="140">
        <v>225000</v>
      </c>
    </row>
    <row r="9" spans="1:9" ht="15.75" x14ac:dyDescent="0.25">
      <c r="A9" s="236"/>
      <c r="B9" s="41" t="s">
        <v>123</v>
      </c>
      <c r="C9" s="183" t="s">
        <v>148</v>
      </c>
      <c r="D9" s="140">
        <v>2650000.0000000009</v>
      </c>
      <c r="E9" s="140">
        <v>0</v>
      </c>
      <c r="F9" s="141">
        <v>80644999.999999985</v>
      </c>
      <c r="G9" s="140">
        <v>6137999.9999999981</v>
      </c>
      <c r="H9" s="140">
        <v>59999.999999999993</v>
      </c>
      <c r="I9" s="140">
        <v>905000.00000000012</v>
      </c>
    </row>
    <row r="10" spans="1:9" ht="15.75" x14ac:dyDescent="0.25">
      <c r="A10" s="236"/>
      <c r="B10" s="41" t="s">
        <v>124</v>
      </c>
      <c r="C10" s="183" t="s">
        <v>148</v>
      </c>
      <c r="D10" s="140">
        <v>5319999.9999999981</v>
      </c>
      <c r="E10" s="140">
        <v>0</v>
      </c>
      <c r="F10" s="141">
        <v>64232000</v>
      </c>
      <c r="G10" s="140">
        <v>12769000.000000002</v>
      </c>
      <c r="H10" s="140">
        <v>289000</v>
      </c>
      <c r="I10" s="140">
        <v>482000</v>
      </c>
    </row>
    <row r="11" spans="1:9" ht="15.75" x14ac:dyDescent="0.25">
      <c r="A11" s="236"/>
      <c r="B11" s="41" t="s">
        <v>125</v>
      </c>
      <c r="C11" s="183" t="s">
        <v>148</v>
      </c>
      <c r="D11" s="140">
        <v>11852999.999999998</v>
      </c>
      <c r="E11" s="140">
        <v>0</v>
      </c>
      <c r="F11" s="141">
        <v>610715000</v>
      </c>
      <c r="G11" s="140">
        <v>28530000.000000019</v>
      </c>
      <c r="H11" s="140">
        <v>482000</v>
      </c>
      <c r="I11" s="140">
        <v>1650000</v>
      </c>
    </row>
    <row r="12" spans="1:9" ht="15.75" x14ac:dyDescent="0.25">
      <c r="A12" s="236"/>
      <c r="B12" s="41" t="s">
        <v>58</v>
      </c>
      <c r="C12" s="183" t="s">
        <v>148</v>
      </c>
      <c r="D12" s="140">
        <v>199999.99999999997</v>
      </c>
      <c r="E12" s="140">
        <v>0</v>
      </c>
      <c r="F12" s="141">
        <v>121289999.99999997</v>
      </c>
      <c r="G12" s="140">
        <v>34550000</v>
      </c>
      <c r="H12" s="140">
        <v>800000</v>
      </c>
      <c r="I12" s="140">
        <v>1455000</v>
      </c>
    </row>
    <row r="13" spans="1:9" ht="17.25" customHeight="1" x14ac:dyDescent="0.25">
      <c r="A13" s="236"/>
      <c r="B13" s="41" t="s">
        <v>4</v>
      </c>
      <c r="C13" s="183" t="s">
        <v>148</v>
      </c>
      <c r="D13" s="140">
        <f t="shared" ref="D13:I13" si="0">SUM(D7:D12)</f>
        <v>34556999.999999993</v>
      </c>
      <c r="E13" s="140">
        <f t="shared" si="0"/>
        <v>0</v>
      </c>
      <c r="F13" s="140">
        <f t="shared" si="0"/>
        <v>1167101999.9999998</v>
      </c>
      <c r="G13" s="140">
        <f t="shared" si="0"/>
        <v>154061000</v>
      </c>
      <c r="H13" s="140">
        <f t="shared" si="0"/>
        <v>3201000</v>
      </c>
      <c r="I13" s="140">
        <f t="shared" si="0"/>
        <v>5452000</v>
      </c>
    </row>
    <row r="14" spans="1:9" ht="15.75" customHeight="1" x14ac:dyDescent="0.25">
      <c r="A14" s="236" t="s">
        <v>126</v>
      </c>
      <c r="B14" s="41" t="s">
        <v>127</v>
      </c>
      <c r="C14" s="183" t="s">
        <v>148</v>
      </c>
      <c r="D14" s="140">
        <v>5949999.9999999991</v>
      </c>
      <c r="E14" s="140">
        <v>0</v>
      </c>
      <c r="F14" s="140">
        <v>456345000.00000024</v>
      </c>
      <c r="G14" s="140">
        <v>79095000</v>
      </c>
      <c r="H14" s="140">
        <v>220000</v>
      </c>
      <c r="I14" s="140">
        <v>2925000</v>
      </c>
    </row>
    <row r="15" spans="1:9" ht="15.75" x14ac:dyDescent="0.25">
      <c r="A15" s="236"/>
      <c r="B15" s="41" t="s">
        <v>139</v>
      </c>
      <c r="C15" s="183" t="s">
        <v>148</v>
      </c>
      <c r="D15" s="140">
        <v>3310000.0000000005</v>
      </c>
      <c r="E15" s="140">
        <v>0</v>
      </c>
      <c r="F15" s="140">
        <v>71182500.000000015</v>
      </c>
      <c r="G15" s="140">
        <v>2565000</v>
      </c>
      <c r="H15" s="140">
        <v>0</v>
      </c>
      <c r="I15" s="140">
        <v>450000</v>
      </c>
    </row>
    <row r="16" spans="1:9" ht="15.75" x14ac:dyDescent="0.25">
      <c r="A16" s="236"/>
      <c r="B16" s="41" t="s">
        <v>128</v>
      </c>
      <c r="C16" s="183" t="s">
        <v>148</v>
      </c>
      <c r="D16" s="140">
        <v>0</v>
      </c>
      <c r="E16" s="140">
        <v>0</v>
      </c>
      <c r="F16" s="140">
        <v>6035000.0000000009</v>
      </c>
      <c r="G16" s="140">
        <v>0</v>
      </c>
      <c r="H16" s="140">
        <v>0</v>
      </c>
      <c r="I16" s="140">
        <v>0</v>
      </c>
    </row>
    <row r="17" spans="1:9" ht="15.75" x14ac:dyDescent="0.25">
      <c r="A17" s="236"/>
      <c r="B17" s="41" t="s">
        <v>129</v>
      </c>
      <c r="C17" s="183" t="s">
        <v>148</v>
      </c>
      <c r="D17" s="140">
        <v>158799999.99999997</v>
      </c>
      <c r="E17" s="140">
        <v>0</v>
      </c>
      <c r="F17" s="140">
        <v>2451450000.0000005</v>
      </c>
      <c r="G17" s="140">
        <v>355800000.00000012</v>
      </c>
      <c r="H17" s="140">
        <v>2100000</v>
      </c>
      <c r="I17" s="140">
        <v>35400000</v>
      </c>
    </row>
    <row r="18" spans="1:9" ht="15.75" x14ac:dyDescent="0.25">
      <c r="A18" s="236"/>
      <c r="B18" s="41" t="s">
        <v>58</v>
      </c>
      <c r="C18" s="183" t="s">
        <v>148</v>
      </c>
      <c r="D18" s="140">
        <v>299999.99999999994</v>
      </c>
      <c r="E18" s="140">
        <v>0</v>
      </c>
      <c r="F18" s="140">
        <v>124734999.99999994</v>
      </c>
      <c r="G18" s="140">
        <v>24799999.999999993</v>
      </c>
      <c r="H18" s="140">
        <v>0</v>
      </c>
      <c r="I18" s="140">
        <v>0</v>
      </c>
    </row>
    <row r="19" spans="1:9" ht="15.75" x14ac:dyDescent="0.25">
      <c r="A19" s="236"/>
      <c r="B19" s="41" t="s">
        <v>4</v>
      </c>
      <c r="C19" s="183" t="s">
        <v>148</v>
      </c>
      <c r="D19" s="140">
        <f t="shared" ref="D19:I19" si="1">SUM(D14:D18)</f>
        <v>168359999.99999997</v>
      </c>
      <c r="E19" s="140">
        <f t="shared" si="1"/>
        <v>0</v>
      </c>
      <c r="F19" s="140">
        <f t="shared" si="1"/>
        <v>3109747500.000001</v>
      </c>
      <c r="G19" s="140">
        <f t="shared" si="1"/>
        <v>462260000.00000012</v>
      </c>
      <c r="H19" s="140">
        <f t="shared" si="1"/>
        <v>2320000</v>
      </c>
      <c r="I19" s="140">
        <f t="shared" si="1"/>
        <v>38775000</v>
      </c>
    </row>
    <row r="20" spans="1:9" ht="15.75" x14ac:dyDescent="0.25">
      <c r="A20" s="231" t="s">
        <v>130</v>
      </c>
      <c r="B20" s="231"/>
      <c r="C20" s="183" t="s">
        <v>148</v>
      </c>
      <c r="D20" s="140">
        <f t="shared" ref="D20:I20" si="2">SUM(D19,D13,D6)</f>
        <v>445417000</v>
      </c>
      <c r="E20" s="140">
        <f t="shared" si="2"/>
        <v>0</v>
      </c>
      <c r="F20" s="140">
        <f t="shared" si="2"/>
        <v>9073794500</v>
      </c>
      <c r="G20" s="140">
        <f t="shared" si="2"/>
        <v>1388066000</v>
      </c>
      <c r="H20" s="140">
        <f t="shared" si="2"/>
        <v>19121000</v>
      </c>
      <c r="I20" s="140">
        <f t="shared" si="2"/>
        <v>102427000</v>
      </c>
    </row>
    <row r="21" spans="1:9" ht="15.75" x14ac:dyDescent="0.25">
      <c r="A21" s="231" t="s">
        <v>131</v>
      </c>
      <c r="B21" s="41" t="s">
        <v>157</v>
      </c>
      <c r="C21" s="183" t="s">
        <v>148</v>
      </c>
      <c r="D21" s="140">
        <v>757924999.99999976</v>
      </c>
      <c r="E21" s="140">
        <v>0</v>
      </c>
      <c r="F21" s="140">
        <v>12060590000.00001</v>
      </c>
      <c r="G21" s="140">
        <v>1931708000.0000002</v>
      </c>
      <c r="H21" s="140">
        <v>28600000</v>
      </c>
      <c r="I21" s="140">
        <v>158760000</v>
      </c>
    </row>
    <row r="22" spans="1:9" ht="15.75" x14ac:dyDescent="0.25">
      <c r="A22" s="231"/>
      <c r="B22" s="41" t="s">
        <v>132</v>
      </c>
      <c r="C22" s="183" t="s">
        <v>148</v>
      </c>
      <c r="D22" s="140">
        <v>0</v>
      </c>
      <c r="E22" s="140">
        <v>0</v>
      </c>
      <c r="F22" s="140">
        <v>142340000.00000009</v>
      </c>
      <c r="G22" s="140">
        <v>35379999.999999978</v>
      </c>
      <c r="H22" s="140">
        <v>0</v>
      </c>
      <c r="I22" s="140">
        <v>8000000.0000000019</v>
      </c>
    </row>
    <row r="23" spans="1:9" ht="15.75" x14ac:dyDescent="0.25">
      <c r="A23" s="231"/>
      <c r="B23" s="41" t="s">
        <v>133</v>
      </c>
      <c r="C23" s="183" t="s">
        <v>148</v>
      </c>
      <c r="D23" s="140">
        <v>0</v>
      </c>
      <c r="E23" s="140">
        <v>0</v>
      </c>
      <c r="F23" s="140">
        <v>0</v>
      </c>
      <c r="G23" s="140">
        <v>0</v>
      </c>
      <c r="H23" s="140">
        <v>0</v>
      </c>
      <c r="I23" s="140">
        <v>0</v>
      </c>
    </row>
    <row r="24" spans="1:9" ht="15.75" x14ac:dyDescent="0.25">
      <c r="A24" s="231"/>
      <c r="B24" s="41" t="s">
        <v>134</v>
      </c>
      <c r="C24" s="183" t="s">
        <v>148</v>
      </c>
      <c r="D24" s="140">
        <v>0</v>
      </c>
      <c r="E24" s="140">
        <v>0</v>
      </c>
      <c r="F24" s="140">
        <v>71849999.99999997</v>
      </c>
      <c r="G24" s="140">
        <v>3969999.9999999991</v>
      </c>
      <c r="H24" s="140">
        <v>0</v>
      </c>
      <c r="I24" s="140">
        <v>0</v>
      </c>
    </row>
    <row r="25" spans="1:9" ht="16.5" thickBot="1" x14ac:dyDescent="0.3">
      <c r="A25" s="285" t="s">
        <v>135</v>
      </c>
      <c r="B25" s="285"/>
      <c r="C25" s="188" t="s">
        <v>148</v>
      </c>
      <c r="D25" s="142">
        <f>SUM(D21:D24)</f>
        <v>757924999.99999976</v>
      </c>
      <c r="E25" s="142">
        <f t="shared" ref="E25:I25" si="3">SUM(E21:E24)</f>
        <v>0</v>
      </c>
      <c r="F25" s="142">
        <f>SUM(F21:F24)</f>
        <v>12274780000.00001</v>
      </c>
      <c r="G25" s="142">
        <f>SUM(G21:G24)</f>
        <v>1971058000.0000002</v>
      </c>
      <c r="H25" s="142">
        <f>SUM(H21:H24)</f>
        <v>28600000</v>
      </c>
      <c r="I25" s="142">
        <f t="shared" si="3"/>
        <v>166760000</v>
      </c>
    </row>
    <row r="26" spans="1:9" ht="17.25" thickTop="1" thickBot="1" x14ac:dyDescent="0.3">
      <c r="A26" s="286" t="s">
        <v>136</v>
      </c>
      <c r="B26" s="286"/>
      <c r="C26" s="187" t="s">
        <v>148</v>
      </c>
      <c r="D26" s="143">
        <f>D25-D20</f>
        <v>312507999.99999976</v>
      </c>
      <c r="E26" s="143">
        <f t="shared" ref="E26:I26" si="4">E25-E20</f>
        <v>0</v>
      </c>
      <c r="F26" s="143">
        <f t="shared" si="4"/>
        <v>3200985500.0000095</v>
      </c>
      <c r="G26" s="143">
        <f t="shared" si="4"/>
        <v>582992000.00000024</v>
      </c>
      <c r="H26" s="143">
        <f>H25-H20</f>
        <v>9479000</v>
      </c>
      <c r="I26" s="143">
        <f t="shared" si="4"/>
        <v>64333000</v>
      </c>
    </row>
    <row r="27" spans="1:9" ht="15.75" thickTop="1" x14ac:dyDescent="0.25"/>
    <row r="34" spans="1:9" ht="18.75" thickBot="1" x14ac:dyDescent="0.3">
      <c r="A34" s="14" t="s">
        <v>232</v>
      </c>
      <c r="B34" s="14"/>
      <c r="C34" s="14"/>
      <c r="D34" s="14"/>
      <c r="E34" s="14"/>
      <c r="F34" s="14"/>
      <c r="G34" s="14"/>
      <c r="H34" s="14"/>
      <c r="I34" s="14"/>
    </row>
    <row r="35" spans="1:9" ht="21.75" customHeight="1" thickTop="1" x14ac:dyDescent="0.25">
      <c r="A35" s="218" t="s">
        <v>119</v>
      </c>
      <c r="B35" s="218"/>
      <c r="C35" s="287" t="s">
        <v>159</v>
      </c>
      <c r="D35" s="287"/>
      <c r="E35" s="287"/>
      <c r="F35" s="287"/>
      <c r="G35" s="287"/>
      <c r="H35" s="287"/>
      <c r="I35" s="287"/>
    </row>
    <row r="36" spans="1:9" ht="21.75" customHeight="1" thickBot="1" x14ac:dyDescent="0.3">
      <c r="A36" s="208"/>
      <c r="B36" s="208"/>
      <c r="C36" s="18" t="s">
        <v>19</v>
      </c>
      <c r="D36" s="18" t="s">
        <v>138</v>
      </c>
      <c r="E36" s="18" t="s">
        <v>137</v>
      </c>
      <c r="F36" s="18" t="s">
        <v>22</v>
      </c>
      <c r="G36" s="18" t="s">
        <v>23</v>
      </c>
      <c r="H36" s="18" t="s">
        <v>24</v>
      </c>
      <c r="I36" s="18" t="s">
        <v>4</v>
      </c>
    </row>
    <row r="37" spans="1:9" ht="16.5" thickTop="1" x14ac:dyDescent="0.25">
      <c r="A37" s="233" t="s">
        <v>140</v>
      </c>
      <c r="B37" s="233"/>
      <c r="C37" s="135">
        <v>96579999.999999985</v>
      </c>
      <c r="D37" s="133">
        <v>180005000</v>
      </c>
      <c r="E37" s="135">
        <v>5250000</v>
      </c>
      <c r="F37" s="133">
        <v>240099999.99999991</v>
      </c>
      <c r="G37" s="133">
        <v>0</v>
      </c>
      <c r="H37" s="133">
        <v>263343999.99999994</v>
      </c>
      <c r="I37" s="118">
        <f t="shared" ref="I37:I49" si="5">SUM(C37:H37,D6:I6)</f>
        <v>6668268999.999999</v>
      </c>
    </row>
    <row r="38" spans="1:9" ht="15.75" customHeight="1" x14ac:dyDescent="0.25">
      <c r="A38" s="236" t="s">
        <v>120</v>
      </c>
      <c r="B38" s="30" t="s">
        <v>121</v>
      </c>
      <c r="C38" s="136">
        <v>17150000</v>
      </c>
      <c r="D38" s="134">
        <v>15596000</v>
      </c>
      <c r="E38" s="136">
        <v>420000</v>
      </c>
      <c r="F38" s="134">
        <v>5030000</v>
      </c>
      <c r="G38" s="134">
        <v>0</v>
      </c>
      <c r="H38" s="134">
        <v>15792500</v>
      </c>
      <c r="I38" s="134">
        <f t="shared" si="5"/>
        <v>319471499.99999994</v>
      </c>
    </row>
    <row r="39" spans="1:9" ht="15.75" x14ac:dyDescent="0.25">
      <c r="A39" s="236"/>
      <c r="B39" s="30" t="s">
        <v>122</v>
      </c>
      <c r="C39" s="136">
        <v>10800000</v>
      </c>
      <c r="D39" s="134">
        <v>1449999.9999999998</v>
      </c>
      <c r="E39" s="136">
        <v>200000</v>
      </c>
      <c r="F39" s="134">
        <v>2500000.0000000005</v>
      </c>
      <c r="G39" s="134">
        <v>0</v>
      </c>
      <c r="H39" s="134">
        <v>2750000.0000000005</v>
      </c>
      <c r="I39" s="134">
        <f t="shared" si="5"/>
        <v>131574999.99999993</v>
      </c>
    </row>
    <row r="40" spans="1:9" ht="15.75" x14ac:dyDescent="0.25">
      <c r="A40" s="236"/>
      <c r="B40" s="30" t="s">
        <v>123</v>
      </c>
      <c r="C40" s="136">
        <v>2680000</v>
      </c>
      <c r="D40" s="134">
        <v>2254500</v>
      </c>
      <c r="E40" s="136">
        <v>80000</v>
      </c>
      <c r="F40" s="134">
        <v>5949999.9999999991</v>
      </c>
      <c r="G40" s="134">
        <v>0</v>
      </c>
      <c r="H40" s="134">
        <v>10404500</v>
      </c>
      <c r="I40" s="134">
        <f t="shared" si="5"/>
        <v>111766999.99999999</v>
      </c>
    </row>
    <row r="41" spans="1:9" ht="15.75" x14ac:dyDescent="0.25">
      <c r="A41" s="236"/>
      <c r="B41" s="30" t="s">
        <v>124</v>
      </c>
      <c r="C41" s="136">
        <v>3169999.9999999995</v>
      </c>
      <c r="D41" s="134">
        <v>2086560.0000000002</v>
      </c>
      <c r="E41" s="136">
        <v>360000</v>
      </c>
      <c r="F41" s="134">
        <v>1494999.9999999998</v>
      </c>
      <c r="G41" s="134">
        <v>0</v>
      </c>
      <c r="H41" s="134">
        <v>2360000</v>
      </c>
      <c r="I41" s="134">
        <f t="shared" si="5"/>
        <v>92563560</v>
      </c>
    </row>
    <row r="42" spans="1:9" ht="15.75" x14ac:dyDescent="0.25">
      <c r="A42" s="236"/>
      <c r="B42" s="30" t="s">
        <v>125</v>
      </c>
      <c r="C42" s="136">
        <v>24270000.000000004</v>
      </c>
      <c r="D42" s="134">
        <v>3557999.9999999995</v>
      </c>
      <c r="E42" s="136">
        <v>420000</v>
      </c>
      <c r="F42" s="134">
        <v>5455000</v>
      </c>
      <c r="G42" s="134">
        <v>0</v>
      </c>
      <c r="H42" s="134">
        <v>8149999.9999999991</v>
      </c>
      <c r="I42" s="134">
        <f t="shared" si="5"/>
        <v>695083000</v>
      </c>
    </row>
    <row r="43" spans="1:9" ht="15.75" x14ac:dyDescent="0.25">
      <c r="A43" s="236"/>
      <c r="B43" s="30" t="s">
        <v>58</v>
      </c>
      <c r="C43" s="136">
        <v>2299999.9999999995</v>
      </c>
      <c r="D43" s="134">
        <v>0</v>
      </c>
      <c r="E43" s="136">
        <v>0</v>
      </c>
      <c r="F43" s="134">
        <v>3200000.0000000009</v>
      </c>
      <c r="G43" s="134">
        <v>0</v>
      </c>
      <c r="H43" s="134">
        <v>29172000</v>
      </c>
      <c r="I43" s="134">
        <f t="shared" si="5"/>
        <v>192966999.99999997</v>
      </c>
    </row>
    <row r="44" spans="1:9" ht="15.75" x14ac:dyDescent="0.25">
      <c r="A44" s="236"/>
      <c r="B44" s="30" t="s">
        <v>4</v>
      </c>
      <c r="C44" s="136">
        <f t="shared" ref="C44:H44" si="6">SUM(C38:C43)</f>
        <v>60370000</v>
      </c>
      <c r="D44" s="136">
        <f t="shared" si="6"/>
        <v>24945060</v>
      </c>
      <c r="E44" s="136">
        <f t="shared" si="6"/>
        <v>1480000</v>
      </c>
      <c r="F44" s="136">
        <f t="shared" si="6"/>
        <v>23630000</v>
      </c>
      <c r="G44" s="136">
        <f t="shared" si="6"/>
        <v>0</v>
      </c>
      <c r="H44" s="136">
        <f t="shared" si="6"/>
        <v>68629000</v>
      </c>
      <c r="I44" s="134">
        <f t="shared" si="5"/>
        <v>1543427059.9999998</v>
      </c>
    </row>
    <row r="45" spans="1:9" ht="15.75" customHeight="1" x14ac:dyDescent="0.25">
      <c r="A45" s="236" t="s">
        <v>126</v>
      </c>
      <c r="B45" s="30" t="s">
        <v>127</v>
      </c>
      <c r="C45" s="117">
        <v>7200000</v>
      </c>
      <c r="D45" s="117">
        <v>15480000</v>
      </c>
      <c r="E45" s="117">
        <v>300000</v>
      </c>
      <c r="F45" s="117">
        <v>4819999.9999999981</v>
      </c>
      <c r="G45" s="117">
        <v>0</v>
      </c>
      <c r="H45" s="134">
        <v>25265000</v>
      </c>
      <c r="I45" s="134">
        <f t="shared" si="5"/>
        <v>597600000.00000024</v>
      </c>
    </row>
    <row r="46" spans="1:9" ht="15.75" x14ac:dyDescent="0.25">
      <c r="A46" s="236"/>
      <c r="B46" s="30" t="s">
        <v>139</v>
      </c>
      <c r="C46" s="117">
        <v>1450000</v>
      </c>
      <c r="D46" s="117">
        <v>3866999.9999999995</v>
      </c>
      <c r="E46" s="117">
        <v>150000</v>
      </c>
      <c r="F46" s="117">
        <v>900000.00000000012</v>
      </c>
      <c r="G46" s="117">
        <v>0</v>
      </c>
      <c r="H46" s="117">
        <v>9768000</v>
      </c>
      <c r="I46" s="134">
        <f t="shared" si="5"/>
        <v>93642500.000000015</v>
      </c>
    </row>
    <row r="47" spans="1:9" ht="15.75" x14ac:dyDescent="0.25">
      <c r="A47" s="236"/>
      <c r="B47" s="30" t="s">
        <v>128</v>
      </c>
      <c r="C47" s="117">
        <v>21200000.000000007</v>
      </c>
      <c r="D47" s="117">
        <v>1840000.0000000002</v>
      </c>
      <c r="E47" s="117">
        <v>7200000</v>
      </c>
      <c r="F47" s="117">
        <v>169799999.99999997</v>
      </c>
      <c r="G47" s="117">
        <v>0</v>
      </c>
      <c r="H47" s="117">
        <v>16374000</v>
      </c>
      <c r="I47" s="134">
        <f t="shared" si="5"/>
        <v>222448999.99999997</v>
      </c>
    </row>
    <row r="48" spans="1:9" ht="15.75" x14ac:dyDescent="0.25">
      <c r="A48" s="236"/>
      <c r="B48" s="30" t="s">
        <v>129</v>
      </c>
      <c r="C48" s="117">
        <v>67999999.999999985</v>
      </c>
      <c r="D48" s="134">
        <v>125500000.00000001</v>
      </c>
      <c r="E48" s="117">
        <v>9000000</v>
      </c>
      <c r="F48" s="117">
        <v>199800000.00000003</v>
      </c>
      <c r="G48" s="117">
        <v>0</v>
      </c>
      <c r="H48" s="134">
        <v>54000000</v>
      </c>
      <c r="I48" s="134">
        <f t="shared" si="5"/>
        <v>3459850000.0000005</v>
      </c>
    </row>
    <row r="49" spans="1:9" ht="15.75" x14ac:dyDescent="0.25">
      <c r="A49" s="236"/>
      <c r="B49" s="30" t="s">
        <v>58</v>
      </c>
      <c r="C49" s="117">
        <v>2100000.0000000005</v>
      </c>
      <c r="D49" s="117">
        <v>159000.00000000003</v>
      </c>
      <c r="E49" s="117">
        <v>150000</v>
      </c>
      <c r="F49" s="117">
        <v>0</v>
      </c>
      <c r="G49" s="117">
        <v>0</v>
      </c>
      <c r="H49" s="134">
        <v>40460300</v>
      </c>
      <c r="I49" s="134">
        <f t="shared" si="5"/>
        <v>192704299.99999994</v>
      </c>
    </row>
    <row r="50" spans="1:9" ht="15.75" x14ac:dyDescent="0.25">
      <c r="A50" s="236"/>
      <c r="B50" s="30" t="s">
        <v>4</v>
      </c>
      <c r="C50" s="117">
        <f t="shared" ref="C50:H50" si="7">SUM(C45:C49)</f>
        <v>99950000</v>
      </c>
      <c r="D50" s="134">
        <f t="shared" si="7"/>
        <v>146846000</v>
      </c>
      <c r="E50" s="117">
        <f t="shared" si="7"/>
        <v>16800000</v>
      </c>
      <c r="F50" s="117">
        <f t="shared" si="7"/>
        <v>375320000</v>
      </c>
      <c r="G50" s="117">
        <f t="shared" si="7"/>
        <v>0</v>
      </c>
      <c r="H50" s="117">
        <f t="shared" si="7"/>
        <v>145867300</v>
      </c>
      <c r="I50" s="134">
        <f t="shared" ref="I50:I56" si="8">SUM(C50:H50,D19:I19)</f>
        <v>4566245800.000001</v>
      </c>
    </row>
    <row r="51" spans="1:9" ht="15.75" x14ac:dyDescent="0.25">
      <c r="A51" s="231" t="s">
        <v>130</v>
      </c>
      <c r="B51" s="231"/>
      <c r="C51" s="134">
        <f t="shared" ref="C51:H51" si="9">SUM(C50,C44,C37)</f>
        <v>256900000</v>
      </c>
      <c r="D51" s="134">
        <f t="shared" si="9"/>
        <v>351796060</v>
      </c>
      <c r="E51" s="134">
        <f t="shared" si="9"/>
        <v>23530000</v>
      </c>
      <c r="F51" s="117">
        <f t="shared" si="9"/>
        <v>639049999.99999988</v>
      </c>
      <c r="G51" s="117">
        <f t="shared" si="9"/>
        <v>0</v>
      </c>
      <c r="H51" s="134">
        <f t="shared" si="9"/>
        <v>477840299.99999994</v>
      </c>
      <c r="I51" s="134">
        <f t="shared" si="8"/>
        <v>12777941860</v>
      </c>
    </row>
    <row r="52" spans="1:9" ht="15.75" x14ac:dyDescent="0.25">
      <c r="A52" s="231" t="s">
        <v>131</v>
      </c>
      <c r="B52" s="30" t="s">
        <v>157</v>
      </c>
      <c r="C52" s="134">
        <v>442224999.99999994</v>
      </c>
      <c r="D52" s="134">
        <v>289740500</v>
      </c>
      <c r="E52" s="134">
        <v>8960000</v>
      </c>
      <c r="F52" s="117">
        <v>518040000</v>
      </c>
      <c r="G52" s="117">
        <v>0</v>
      </c>
      <c r="H52" s="134">
        <v>932374999.99999988</v>
      </c>
      <c r="I52" s="134">
        <f t="shared" si="8"/>
        <v>17128923500.00001</v>
      </c>
    </row>
    <row r="53" spans="1:9" ht="15.75" x14ac:dyDescent="0.25">
      <c r="A53" s="231"/>
      <c r="B53" s="30" t="s">
        <v>132</v>
      </c>
      <c r="C53" s="134">
        <v>17600000.000000004</v>
      </c>
      <c r="D53" s="134">
        <v>63879999.999999993</v>
      </c>
      <c r="E53" s="134">
        <v>10400000</v>
      </c>
      <c r="F53" s="117">
        <v>175745000</v>
      </c>
      <c r="G53" s="117">
        <v>0</v>
      </c>
      <c r="H53" s="117">
        <v>27750000</v>
      </c>
      <c r="I53" s="134">
        <f t="shared" si="8"/>
        <v>481095000.00000012</v>
      </c>
    </row>
    <row r="54" spans="1:9" ht="15.75" x14ac:dyDescent="0.25">
      <c r="A54" s="231"/>
      <c r="B54" s="30" t="s">
        <v>133</v>
      </c>
      <c r="C54" s="134">
        <v>0</v>
      </c>
      <c r="D54" s="134">
        <v>0</v>
      </c>
      <c r="E54" s="134">
        <v>0</v>
      </c>
      <c r="F54" s="117">
        <v>0</v>
      </c>
      <c r="G54" s="117">
        <v>0</v>
      </c>
      <c r="H54" s="117">
        <v>0</v>
      </c>
      <c r="I54" s="134">
        <f t="shared" si="8"/>
        <v>0</v>
      </c>
    </row>
    <row r="55" spans="1:9" ht="15.75" x14ac:dyDescent="0.25">
      <c r="A55" s="231"/>
      <c r="B55" s="30" t="s">
        <v>134</v>
      </c>
      <c r="C55" s="134">
        <v>0</v>
      </c>
      <c r="D55" s="134">
        <v>205800000.00000003</v>
      </c>
      <c r="E55" s="134">
        <v>13860000</v>
      </c>
      <c r="F55" s="117">
        <v>0</v>
      </c>
      <c r="G55" s="117">
        <v>0</v>
      </c>
      <c r="H55" s="117">
        <v>20460000</v>
      </c>
      <c r="I55" s="134">
        <f t="shared" si="8"/>
        <v>315940000</v>
      </c>
    </row>
    <row r="56" spans="1:9" ht="16.5" thickBot="1" x14ac:dyDescent="0.3">
      <c r="A56" s="285" t="s">
        <v>135</v>
      </c>
      <c r="B56" s="285"/>
      <c r="C56" s="137">
        <f t="shared" ref="C56:H56" si="10">SUM(C52:C55)</f>
        <v>459824999.99999994</v>
      </c>
      <c r="D56" s="137">
        <f t="shared" si="10"/>
        <v>559420500</v>
      </c>
      <c r="E56" s="137">
        <f t="shared" si="10"/>
        <v>33220000</v>
      </c>
      <c r="F56" s="120">
        <f t="shared" si="10"/>
        <v>693785000</v>
      </c>
      <c r="G56" s="120">
        <f t="shared" si="10"/>
        <v>0</v>
      </c>
      <c r="H56" s="137">
        <f t="shared" si="10"/>
        <v>980584999.99999988</v>
      </c>
      <c r="I56" s="144">
        <f t="shared" si="8"/>
        <v>17925958500.000011</v>
      </c>
    </row>
    <row r="57" spans="1:9" ht="17.25" thickTop="1" thickBot="1" x14ac:dyDescent="0.3">
      <c r="A57" s="286" t="s">
        <v>136</v>
      </c>
      <c r="B57" s="286"/>
      <c r="C57" s="119">
        <f>C56-C51</f>
        <v>202924999.99999994</v>
      </c>
      <c r="D57" s="119">
        <f>D56-D51</f>
        <v>207624440</v>
      </c>
      <c r="E57" s="119">
        <f t="shared" ref="E57:G57" si="11">E56-E51</f>
        <v>9690000</v>
      </c>
      <c r="F57" s="119">
        <f>F56-F51</f>
        <v>54735000.000000119</v>
      </c>
      <c r="G57" s="119">
        <f t="shared" si="11"/>
        <v>0</v>
      </c>
      <c r="H57" s="119">
        <f>H56-H51</f>
        <v>502744699.99999994</v>
      </c>
      <c r="I57" s="145">
        <f>SUM(C26:I26,C57:H57)</f>
        <v>5148016640.0000095</v>
      </c>
    </row>
    <row r="58" spans="1:9" ht="15.75" thickTop="1" x14ac:dyDescent="0.25"/>
  </sheetData>
  <mergeCells count="20">
    <mergeCell ref="A3:I3"/>
    <mergeCell ref="A2:I2"/>
    <mergeCell ref="C35:I35"/>
    <mergeCell ref="A26:B26"/>
    <mergeCell ref="A4:B5"/>
    <mergeCell ref="C4:I4"/>
    <mergeCell ref="A21:A24"/>
    <mergeCell ref="A25:B25"/>
    <mergeCell ref="A20:B20"/>
    <mergeCell ref="A14:A19"/>
    <mergeCell ref="A7:A13"/>
    <mergeCell ref="A6:B6"/>
    <mergeCell ref="A56:B56"/>
    <mergeCell ref="A57:B57"/>
    <mergeCell ref="A35:B36"/>
    <mergeCell ref="A38:A44"/>
    <mergeCell ref="A45:A50"/>
    <mergeCell ref="A51:B51"/>
    <mergeCell ref="A52:A55"/>
    <mergeCell ref="A37:B37"/>
  </mergeCells>
  <printOptions horizontalCentered="1"/>
  <pageMargins left="1" right="1" top="1.5" bottom="1" header="1.5" footer="1"/>
  <pageSetup paperSize="9" scale="85" firstPageNumber="48" orientation="landscape" useFirstPageNumber="1" horizontalDpi="300" verticalDpi="300" r:id="rId1"/>
  <headerFooter>
    <oddFooter>&amp;C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23"/>
  <sheetViews>
    <sheetView rightToLeft="1" view="pageBreakPreview" zoomScaleSheetLayoutView="100" workbookViewId="0">
      <selection activeCell="I12" sqref="I12"/>
    </sheetView>
  </sheetViews>
  <sheetFormatPr defaultRowHeight="15" x14ac:dyDescent="0.25"/>
  <cols>
    <col min="1" max="1" width="14.5703125" customWidth="1"/>
    <col min="2" max="7" width="14.42578125" customWidth="1"/>
  </cols>
  <sheetData>
    <row r="1" spans="1:8" ht="18.75" x14ac:dyDescent="0.3">
      <c r="A1" s="209"/>
      <c r="B1" s="209"/>
      <c r="C1" s="209"/>
      <c r="D1" s="209"/>
      <c r="E1" s="209"/>
      <c r="F1" s="209"/>
      <c r="G1" s="209"/>
      <c r="H1" s="123"/>
    </row>
    <row r="2" spans="1:8" ht="18.75" x14ac:dyDescent="0.3">
      <c r="A2" s="210" t="s">
        <v>168</v>
      </c>
      <c r="B2" s="210"/>
      <c r="C2" s="210"/>
      <c r="D2" s="210"/>
      <c r="E2" s="210"/>
      <c r="F2" s="210"/>
      <c r="G2" s="210"/>
      <c r="H2" s="124"/>
    </row>
    <row r="3" spans="1:8" ht="19.5" thickBot="1" x14ac:dyDescent="0.35">
      <c r="A3" s="216" t="s">
        <v>200</v>
      </c>
      <c r="B3" s="216"/>
      <c r="C3" s="216"/>
      <c r="D3" s="216"/>
      <c r="E3" s="216"/>
      <c r="F3" s="216"/>
      <c r="G3" s="216"/>
      <c r="H3" s="17"/>
    </row>
    <row r="4" spans="1:8" ht="19.5" thickTop="1" x14ac:dyDescent="0.3">
      <c r="A4" s="199" t="s">
        <v>9</v>
      </c>
      <c r="B4" s="217" t="s">
        <v>44</v>
      </c>
      <c r="C4" s="217"/>
      <c r="D4" s="217"/>
      <c r="E4" s="217"/>
      <c r="F4" s="217"/>
      <c r="G4" s="218" t="s">
        <v>4</v>
      </c>
      <c r="H4" s="2"/>
    </row>
    <row r="5" spans="1:8" ht="15.75" x14ac:dyDescent="0.25">
      <c r="A5" s="200"/>
      <c r="B5" s="33" t="s">
        <v>141</v>
      </c>
      <c r="C5" s="13" t="s">
        <v>1</v>
      </c>
      <c r="D5" s="13" t="s">
        <v>2</v>
      </c>
      <c r="E5" s="13" t="s">
        <v>3</v>
      </c>
      <c r="F5" s="33" t="s">
        <v>144</v>
      </c>
      <c r="G5" s="208"/>
      <c r="H5" s="3"/>
    </row>
    <row r="6" spans="1:8" ht="16.5" thickBot="1" x14ac:dyDescent="0.3">
      <c r="A6" s="219"/>
      <c r="B6" s="33"/>
      <c r="C6" s="13"/>
      <c r="D6" s="13"/>
      <c r="E6" s="13"/>
      <c r="F6" s="33"/>
      <c r="G6" s="13"/>
      <c r="H6" s="3"/>
    </row>
    <row r="7" spans="1:8" ht="16.5" thickTop="1" x14ac:dyDescent="0.25">
      <c r="A7" s="40" t="s">
        <v>10</v>
      </c>
      <c r="B7" s="23" t="s">
        <v>148</v>
      </c>
      <c r="C7" s="23" t="s">
        <v>148</v>
      </c>
      <c r="D7" s="23" t="s">
        <v>148</v>
      </c>
      <c r="E7" s="23" t="s">
        <v>148</v>
      </c>
      <c r="F7" s="23" t="s">
        <v>148</v>
      </c>
      <c r="G7" s="23" t="s">
        <v>148</v>
      </c>
      <c r="H7" s="16"/>
    </row>
    <row r="8" spans="1:8" ht="15.75" x14ac:dyDescent="0.25">
      <c r="A8" s="41" t="s">
        <v>11</v>
      </c>
      <c r="B8" s="31">
        <v>9</v>
      </c>
      <c r="C8" s="31">
        <v>7</v>
      </c>
      <c r="D8" s="31">
        <v>3</v>
      </c>
      <c r="E8" s="31">
        <v>2</v>
      </c>
      <c r="F8" s="31">
        <v>9</v>
      </c>
      <c r="G8" s="31">
        <f>SUM(B8:F8)</f>
        <v>30</v>
      </c>
      <c r="H8" s="16"/>
    </row>
    <row r="9" spans="1:8" ht="15.75" x14ac:dyDescent="0.25">
      <c r="A9" s="41" t="s">
        <v>12</v>
      </c>
      <c r="B9" s="107">
        <v>1</v>
      </c>
      <c r="C9" s="31">
        <v>3</v>
      </c>
      <c r="D9" s="31">
        <v>0</v>
      </c>
      <c r="E9" s="31">
        <v>0</v>
      </c>
      <c r="F9" s="31">
        <v>0</v>
      </c>
      <c r="G9" s="31">
        <f>SUM(B9:F9)</f>
        <v>4</v>
      </c>
      <c r="H9" s="16"/>
    </row>
    <row r="10" spans="1:8" ht="15.75" x14ac:dyDescent="0.25">
      <c r="A10" s="41" t="s">
        <v>13</v>
      </c>
      <c r="B10" s="31" t="s">
        <v>148</v>
      </c>
      <c r="C10" s="31" t="s">
        <v>148</v>
      </c>
      <c r="D10" s="31" t="s">
        <v>148</v>
      </c>
      <c r="E10" s="31" t="s">
        <v>148</v>
      </c>
      <c r="F10" s="31" t="s">
        <v>148</v>
      </c>
      <c r="G10" s="31" t="s">
        <v>148</v>
      </c>
      <c r="H10" s="16"/>
    </row>
    <row r="11" spans="1:8" ht="15.75" x14ac:dyDescent="0.25">
      <c r="A11" s="41" t="s">
        <v>14</v>
      </c>
      <c r="B11" s="31">
        <v>45</v>
      </c>
      <c r="C11" s="31">
        <v>41</v>
      </c>
      <c r="D11" s="31">
        <v>26</v>
      </c>
      <c r="E11" s="31">
        <v>48</v>
      </c>
      <c r="F11" s="31">
        <v>131</v>
      </c>
      <c r="G11" s="31">
        <f>SUM(B11:F11)</f>
        <v>291</v>
      </c>
      <c r="H11" s="16"/>
    </row>
    <row r="12" spans="1:8" ht="15.75" x14ac:dyDescent="0.25">
      <c r="A12" s="41" t="s">
        <v>15</v>
      </c>
      <c r="B12" s="31">
        <v>3</v>
      </c>
      <c r="C12" s="31">
        <v>13</v>
      </c>
      <c r="D12" s="31">
        <v>24</v>
      </c>
      <c r="E12" s="31">
        <v>20</v>
      </c>
      <c r="F12" s="31">
        <v>17</v>
      </c>
      <c r="G12" s="31">
        <f>SUM(B12:F12)</f>
        <v>77</v>
      </c>
      <c r="H12" s="16"/>
    </row>
    <row r="13" spans="1:8" ht="15.75" x14ac:dyDescent="0.25">
      <c r="A13" s="41" t="s">
        <v>16</v>
      </c>
      <c r="B13" s="31">
        <v>5</v>
      </c>
      <c r="C13" s="31">
        <v>2</v>
      </c>
      <c r="D13" s="31">
        <v>0</v>
      </c>
      <c r="E13" s="31">
        <v>1</v>
      </c>
      <c r="F13" s="31">
        <v>0</v>
      </c>
      <c r="G13" s="31">
        <f>SUM(B13:F13)</f>
        <v>8</v>
      </c>
      <c r="H13" s="16"/>
    </row>
    <row r="14" spans="1:8" ht="15.75" x14ac:dyDescent="0.25">
      <c r="A14" s="41" t="s">
        <v>17</v>
      </c>
      <c r="B14" s="31">
        <v>8</v>
      </c>
      <c r="C14" s="31">
        <v>3</v>
      </c>
      <c r="D14" s="31">
        <v>0</v>
      </c>
      <c r="E14" s="31">
        <v>1</v>
      </c>
      <c r="F14" s="31">
        <v>1</v>
      </c>
      <c r="G14" s="31">
        <f>SUM(B14:F14)</f>
        <v>13</v>
      </c>
      <c r="H14" s="16"/>
    </row>
    <row r="15" spans="1:8" ht="15.75" x14ac:dyDescent="0.25">
      <c r="A15" s="41" t="s">
        <v>18</v>
      </c>
      <c r="B15" s="31" t="s">
        <v>148</v>
      </c>
      <c r="C15" s="31" t="s">
        <v>148</v>
      </c>
      <c r="D15" s="31" t="s">
        <v>148</v>
      </c>
      <c r="E15" s="31" t="s">
        <v>148</v>
      </c>
      <c r="F15" s="31" t="s">
        <v>148</v>
      </c>
      <c r="G15" s="31" t="s">
        <v>148</v>
      </c>
      <c r="H15" s="16"/>
    </row>
    <row r="16" spans="1:8" ht="15.75" x14ac:dyDescent="0.25">
      <c r="A16" s="41" t="s">
        <v>19</v>
      </c>
      <c r="B16" s="31">
        <v>2</v>
      </c>
      <c r="C16" s="31">
        <v>5</v>
      </c>
      <c r="D16" s="31">
        <v>3</v>
      </c>
      <c r="E16" s="31">
        <v>5</v>
      </c>
      <c r="F16" s="31">
        <v>5</v>
      </c>
      <c r="G16" s="31">
        <f t="shared" ref="G16:G21" si="0">SUM(B16:F16)</f>
        <v>20</v>
      </c>
      <c r="H16" s="16"/>
    </row>
    <row r="17" spans="1:8" ht="15.75" x14ac:dyDescent="0.25">
      <c r="A17" s="41" t="s">
        <v>20</v>
      </c>
      <c r="B17" s="31">
        <v>3</v>
      </c>
      <c r="C17" s="31">
        <v>4</v>
      </c>
      <c r="D17" s="31">
        <v>6</v>
      </c>
      <c r="E17" s="31">
        <v>3</v>
      </c>
      <c r="F17" s="31">
        <v>4</v>
      </c>
      <c r="G17" s="31">
        <f t="shared" si="0"/>
        <v>20</v>
      </c>
      <c r="H17" s="16"/>
    </row>
    <row r="18" spans="1:8" ht="15.75" x14ac:dyDescent="0.25">
      <c r="A18" s="41" t="s">
        <v>21</v>
      </c>
      <c r="B18" s="31">
        <v>1</v>
      </c>
      <c r="C18" s="31">
        <v>2</v>
      </c>
      <c r="D18" s="31">
        <v>1</v>
      </c>
      <c r="E18" s="31">
        <v>0</v>
      </c>
      <c r="F18" s="31">
        <v>0</v>
      </c>
      <c r="G18" s="31">
        <f t="shared" si="0"/>
        <v>4</v>
      </c>
      <c r="H18" s="16"/>
    </row>
    <row r="19" spans="1:8" ht="15.75" x14ac:dyDescent="0.25">
      <c r="A19" s="41" t="s">
        <v>22</v>
      </c>
      <c r="B19" s="31">
        <v>3</v>
      </c>
      <c r="C19" s="31">
        <v>2</v>
      </c>
      <c r="D19" s="31">
        <v>3</v>
      </c>
      <c r="E19" s="31">
        <v>4</v>
      </c>
      <c r="F19" s="31">
        <v>6</v>
      </c>
      <c r="G19" s="31">
        <f t="shared" si="0"/>
        <v>18</v>
      </c>
      <c r="H19" s="16"/>
    </row>
    <row r="20" spans="1:8" ht="15.75" x14ac:dyDescent="0.25">
      <c r="A20" s="41" t="s">
        <v>23</v>
      </c>
      <c r="B20" s="31">
        <v>4</v>
      </c>
      <c r="C20" s="31">
        <v>1</v>
      </c>
      <c r="D20" s="31">
        <v>1</v>
      </c>
      <c r="E20" s="31">
        <v>0</v>
      </c>
      <c r="F20" s="31">
        <v>1</v>
      </c>
      <c r="G20" s="31">
        <f t="shared" si="0"/>
        <v>7</v>
      </c>
      <c r="H20" s="16"/>
    </row>
    <row r="21" spans="1:8" ht="16.5" thickBot="1" x14ac:dyDescent="0.3">
      <c r="A21" s="42" t="s">
        <v>24</v>
      </c>
      <c r="B21" s="39">
        <v>11</v>
      </c>
      <c r="C21" s="39">
        <v>9</v>
      </c>
      <c r="D21" s="39">
        <v>3</v>
      </c>
      <c r="E21" s="39">
        <v>1</v>
      </c>
      <c r="F21" s="39">
        <v>2</v>
      </c>
      <c r="G21" s="39">
        <f t="shared" si="0"/>
        <v>26</v>
      </c>
      <c r="H21" s="16"/>
    </row>
    <row r="22" spans="1:8" ht="17.25" thickTop="1" thickBot="1" x14ac:dyDescent="0.3">
      <c r="A22" s="43" t="s">
        <v>4</v>
      </c>
      <c r="B22" s="37">
        <f t="shared" ref="B22:G22" si="1">SUM(B8:B21)</f>
        <v>95</v>
      </c>
      <c r="C22" s="37">
        <f t="shared" si="1"/>
        <v>92</v>
      </c>
      <c r="D22" s="37">
        <f t="shared" si="1"/>
        <v>70</v>
      </c>
      <c r="E22" s="37">
        <f t="shared" si="1"/>
        <v>85</v>
      </c>
      <c r="F22" s="37">
        <f t="shared" si="1"/>
        <v>176</v>
      </c>
      <c r="G22" s="37">
        <f t="shared" si="1"/>
        <v>518</v>
      </c>
    </row>
    <row r="23" spans="1:8" ht="15.75" thickTop="1" x14ac:dyDescent="0.25"/>
  </sheetData>
  <mergeCells count="6">
    <mergeCell ref="A1:G1"/>
    <mergeCell ref="A2:G2"/>
    <mergeCell ref="B4:F4"/>
    <mergeCell ref="G4:G5"/>
    <mergeCell ref="A3:G3"/>
    <mergeCell ref="A4:A6"/>
  </mergeCells>
  <printOptions horizontalCentered="1"/>
  <pageMargins left="1" right="1" top="1.5" bottom="1" header="1.5" footer="1"/>
  <pageSetup paperSize="9" firstPageNumber="10" orientation="landscape" useFirstPageNumber="1" horizontalDpi="300" verticalDpi="300" r:id="rId1"/>
  <headerFooter>
    <oddFooter>&amp;C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K15"/>
  <sheetViews>
    <sheetView rightToLeft="1" view="pageBreakPreview" topLeftCell="A2" zoomScaleSheetLayoutView="100" workbookViewId="0">
      <selection activeCell="A26" sqref="A26"/>
    </sheetView>
  </sheetViews>
  <sheetFormatPr defaultRowHeight="15" x14ac:dyDescent="0.25"/>
  <cols>
    <col min="1" max="1" width="26" customWidth="1"/>
    <col min="2" max="2" width="9.7109375" customWidth="1"/>
    <col min="3" max="3" width="8.42578125" customWidth="1"/>
    <col min="4" max="4" width="9.7109375" customWidth="1"/>
    <col min="5" max="5" width="9.5703125" customWidth="1"/>
    <col min="6" max="6" width="9.42578125" customWidth="1"/>
    <col min="7" max="8" width="9.5703125" customWidth="1"/>
    <col min="9" max="9" width="11.140625" customWidth="1"/>
  </cols>
  <sheetData>
    <row r="1" spans="1:11" ht="21.95" customHeight="1" x14ac:dyDescent="0.3">
      <c r="A1" s="209"/>
      <c r="B1" s="209"/>
      <c r="C1" s="209"/>
      <c r="D1" s="209"/>
      <c r="E1" s="209"/>
      <c r="F1" s="209"/>
      <c r="G1" s="209"/>
      <c r="H1" s="209"/>
      <c r="I1" s="209"/>
      <c r="J1" s="4"/>
    </row>
    <row r="2" spans="1:11" ht="21.95" customHeight="1" x14ac:dyDescent="0.3">
      <c r="A2" s="210" t="s">
        <v>169</v>
      </c>
      <c r="B2" s="210"/>
      <c r="C2" s="210"/>
      <c r="D2" s="210"/>
      <c r="E2" s="210"/>
      <c r="F2" s="210"/>
      <c r="G2" s="210"/>
      <c r="H2" s="210"/>
      <c r="I2" s="210"/>
      <c r="J2" s="5"/>
    </row>
    <row r="3" spans="1:11" ht="21.95" customHeight="1" thickBot="1" x14ac:dyDescent="0.35">
      <c r="A3" s="216" t="s">
        <v>201</v>
      </c>
      <c r="B3" s="216"/>
      <c r="C3" s="216"/>
      <c r="D3" s="216"/>
      <c r="E3" s="216"/>
      <c r="F3" s="216"/>
      <c r="G3" s="216"/>
      <c r="H3" s="216"/>
      <c r="I3" s="216"/>
      <c r="J3" s="5"/>
    </row>
    <row r="4" spans="1:11" ht="21.95" customHeight="1" thickTop="1" x14ac:dyDescent="0.25">
      <c r="A4" s="218" t="s">
        <v>0</v>
      </c>
      <c r="B4" s="203" t="s">
        <v>31</v>
      </c>
      <c r="C4" s="203"/>
      <c r="D4" s="203"/>
      <c r="E4" s="203"/>
      <c r="F4" s="203" t="s">
        <v>45</v>
      </c>
      <c r="G4" s="203"/>
      <c r="H4" s="203"/>
      <c r="I4" s="203"/>
      <c r="K4" s="121"/>
    </row>
    <row r="5" spans="1:11" ht="1.5" customHeight="1" x14ac:dyDescent="0.25">
      <c r="A5" s="208"/>
      <c r="B5" s="208"/>
      <c r="C5" s="208"/>
      <c r="D5" s="208"/>
      <c r="E5" s="208"/>
      <c r="F5" s="208"/>
      <c r="G5" s="208"/>
      <c r="H5" s="208"/>
      <c r="I5" s="208"/>
      <c r="K5" s="121"/>
    </row>
    <row r="6" spans="1:11" ht="21.95" customHeight="1" thickBot="1" x14ac:dyDescent="0.3">
      <c r="A6" s="208"/>
      <c r="B6" s="13" t="s">
        <v>25</v>
      </c>
      <c r="C6" s="13" t="s">
        <v>26</v>
      </c>
      <c r="D6" s="13" t="s">
        <v>27</v>
      </c>
      <c r="E6" s="13" t="s">
        <v>4</v>
      </c>
      <c r="F6" s="13" t="s">
        <v>29</v>
      </c>
      <c r="G6" s="13" t="s">
        <v>30</v>
      </c>
      <c r="H6" s="13" t="s">
        <v>58</v>
      </c>
      <c r="I6" s="13" t="s">
        <v>4</v>
      </c>
      <c r="K6" s="121"/>
    </row>
    <row r="7" spans="1:11" ht="2.25" hidden="1" customHeight="1" thickBot="1" x14ac:dyDescent="0.3">
      <c r="A7" s="13"/>
      <c r="B7" s="13"/>
      <c r="C7" s="13"/>
      <c r="D7" s="13"/>
      <c r="E7" s="13"/>
      <c r="F7" s="13"/>
      <c r="G7" s="13"/>
      <c r="H7" s="13"/>
      <c r="I7" s="13"/>
      <c r="K7" s="121"/>
    </row>
    <row r="8" spans="1:11" ht="21.95" customHeight="1" thickTop="1" x14ac:dyDescent="0.25">
      <c r="A8" s="40" t="s">
        <v>5</v>
      </c>
      <c r="B8" s="38">
        <v>33</v>
      </c>
      <c r="C8" s="38">
        <v>0</v>
      </c>
      <c r="D8" s="38">
        <v>3</v>
      </c>
      <c r="E8" s="38">
        <f t="shared" ref="E8:E13" si="0">SUM(B8:D8)</f>
        <v>36</v>
      </c>
      <c r="F8" s="38">
        <v>25</v>
      </c>
      <c r="G8" s="38">
        <v>5</v>
      </c>
      <c r="H8" s="38">
        <v>6</v>
      </c>
      <c r="I8" s="38">
        <f t="shared" ref="I8:I13" si="1">SUM(F8:H8)</f>
        <v>36</v>
      </c>
      <c r="K8" s="121"/>
    </row>
    <row r="9" spans="1:11" ht="21.95" customHeight="1" x14ac:dyDescent="0.25">
      <c r="A9" s="41" t="s">
        <v>6</v>
      </c>
      <c r="B9" s="31">
        <v>135</v>
      </c>
      <c r="C9" s="31">
        <v>0</v>
      </c>
      <c r="D9" s="31">
        <v>9</v>
      </c>
      <c r="E9" s="31">
        <f t="shared" si="0"/>
        <v>144</v>
      </c>
      <c r="F9" s="31">
        <v>117</v>
      </c>
      <c r="G9" s="31">
        <v>6</v>
      </c>
      <c r="H9" s="31">
        <v>21</v>
      </c>
      <c r="I9" s="31">
        <f t="shared" si="1"/>
        <v>144</v>
      </c>
      <c r="K9" s="121"/>
    </row>
    <row r="10" spans="1:11" ht="21.95" customHeight="1" x14ac:dyDescent="0.25">
      <c r="A10" s="41" t="s">
        <v>7</v>
      </c>
      <c r="B10" s="31">
        <v>0</v>
      </c>
      <c r="C10" s="31">
        <v>0</v>
      </c>
      <c r="D10" s="31">
        <v>1</v>
      </c>
      <c r="E10" s="31">
        <f t="shared" si="0"/>
        <v>1</v>
      </c>
      <c r="F10" s="31">
        <v>0</v>
      </c>
      <c r="G10" s="31">
        <v>0</v>
      </c>
      <c r="H10" s="31">
        <v>1</v>
      </c>
      <c r="I10" s="31">
        <f t="shared" si="1"/>
        <v>1</v>
      </c>
      <c r="K10" s="121"/>
    </row>
    <row r="11" spans="1:11" ht="21.95" customHeight="1" x14ac:dyDescent="0.25">
      <c r="A11" s="41" t="s">
        <v>8</v>
      </c>
      <c r="B11" s="31">
        <v>210</v>
      </c>
      <c r="C11" s="31">
        <v>0</v>
      </c>
      <c r="D11" s="31">
        <v>123</v>
      </c>
      <c r="E11" s="31">
        <f t="shared" si="0"/>
        <v>333</v>
      </c>
      <c r="F11" s="31">
        <v>52</v>
      </c>
      <c r="G11" s="31">
        <v>280</v>
      </c>
      <c r="H11" s="31">
        <v>1</v>
      </c>
      <c r="I11" s="31">
        <f t="shared" si="1"/>
        <v>333</v>
      </c>
      <c r="K11" s="121"/>
    </row>
    <row r="12" spans="1:11" ht="21.95" hidden="1" customHeight="1" x14ac:dyDescent="0.25">
      <c r="A12" s="41" t="s">
        <v>43</v>
      </c>
      <c r="B12" s="31">
        <v>0</v>
      </c>
      <c r="C12" s="31">
        <v>0</v>
      </c>
      <c r="D12" s="31">
        <v>0</v>
      </c>
      <c r="E12" s="31">
        <f t="shared" si="0"/>
        <v>0</v>
      </c>
      <c r="F12" s="31">
        <v>0</v>
      </c>
      <c r="G12" s="31">
        <v>0</v>
      </c>
      <c r="H12" s="31">
        <v>0</v>
      </c>
      <c r="I12" s="31">
        <f t="shared" si="1"/>
        <v>0</v>
      </c>
      <c r="K12" s="121"/>
    </row>
    <row r="13" spans="1:11" ht="21.95" customHeight="1" thickBot="1" x14ac:dyDescent="0.3">
      <c r="A13" s="42" t="s">
        <v>58</v>
      </c>
      <c r="B13" s="39">
        <v>3</v>
      </c>
      <c r="C13" s="39">
        <v>0</v>
      </c>
      <c r="D13" s="39">
        <v>1</v>
      </c>
      <c r="E13" s="39">
        <f t="shared" si="0"/>
        <v>4</v>
      </c>
      <c r="F13" s="39">
        <v>3</v>
      </c>
      <c r="G13" s="39">
        <v>1</v>
      </c>
      <c r="H13" s="39">
        <v>0</v>
      </c>
      <c r="I13" s="39">
        <f t="shared" si="1"/>
        <v>4</v>
      </c>
    </row>
    <row r="14" spans="1:11" ht="21.95" customHeight="1" thickTop="1" thickBot="1" x14ac:dyDescent="0.3">
      <c r="A14" s="43" t="s">
        <v>4</v>
      </c>
      <c r="B14" s="37">
        <f t="shared" ref="B14:I14" si="2">SUM(B8:B13)</f>
        <v>381</v>
      </c>
      <c r="C14" s="37">
        <f t="shared" si="2"/>
        <v>0</v>
      </c>
      <c r="D14" s="37">
        <f t="shared" si="2"/>
        <v>137</v>
      </c>
      <c r="E14" s="37">
        <f t="shared" si="2"/>
        <v>518</v>
      </c>
      <c r="F14" s="37">
        <f t="shared" si="2"/>
        <v>197</v>
      </c>
      <c r="G14" s="37">
        <f t="shared" si="2"/>
        <v>292</v>
      </c>
      <c r="H14" s="37">
        <f t="shared" si="2"/>
        <v>29</v>
      </c>
      <c r="I14" s="37">
        <f t="shared" si="2"/>
        <v>518</v>
      </c>
    </row>
    <row r="15" spans="1:11" ht="15.75" thickTop="1" x14ac:dyDescent="0.25"/>
  </sheetData>
  <mergeCells count="8">
    <mergeCell ref="A2:I2"/>
    <mergeCell ref="A1:I1"/>
    <mergeCell ref="A4:A6"/>
    <mergeCell ref="B4:E4"/>
    <mergeCell ref="F4:I4"/>
    <mergeCell ref="A3:I3"/>
    <mergeCell ref="B5:E5"/>
    <mergeCell ref="F5:I5"/>
  </mergeCells>
  <printOptions horizontalCentered="1"/>
  <pageMargins left="1" right="1" top="1.5" bottom="1" header="1.5" footer="1"/>
  <pageSetup paperSize="9" firstPageNumber="11" orientation="landscape" useFirstPageNumber="1" horizontalDpi="300" verticalDpi="300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N23"/>
  <sheetViews>
    <sheetView rightToLeft="1" view="pageBreakPreview" zoomScaleSheetLayoutView="100" workbookViewId="0">
      <selection activeCell="C16" sqref="C16"/>
    </sheetView>
  </sheetViews>
  <sheetFormatPr defaultRowHeight="15" x14ac:dyDescent="0.25"/>
  <cols>
    <col min="1" max="1" width="13.42578125" customWidth="1"/>
    <col min="2" max="9" width="11" customWidth="1"/>
  </cols>
  <sheetData>
    <row r="1" spans="1:14" ht="18.75" x14ac:dyDescent="0.3">
      <c r="A1" s="209"/>
      <c r="B1" s="209"/>
      <c r="C1" s="209"/>
      <c r="D1" s="209"/>
      <c r="E1" s="209"/>
      <c r="F1" s="209"/>
      <c r="G1" s="209"/>
      <c r="H1" s="209"/>
      <c r="I1" s="209"/>
    </row>
    <row r="2" spans="1:14" ht="18.75" x14ac:dyDescent="0.3">
      <c r="A2" s="210" t="s">
        <v>170</v>
      </c>
      <c r="B2" s="210"/>
      <c r="C2" s="210"/>
      <c r="D2" s="210"/>
      <c r="E2" s="210"/>
      <c r="F2" s="210"/>
      <c r="G2" s="210"/>
      <c r="H2" s="210"/>
      <c r="I2" s="210"/>
    </row>
    <row r="3" spans="1:14" ht="19.5" customHeight="1" thickBot="1" x14ac:dyDescent="0.35">
      <c r="A3" s="216" t="s">
        <v>202</v>
      </c>
      <c r="B3" s="216"/>
      <c r="C3" s="216"/>
      <c r="D3" s="216"/>
      <c r="E3" s="216"/>
      <c r="F3" s="216"/>
      <c r="G3" s="216"/>
      <c r="H3" s="216"/>
      <c r="I3" s="216"/>
      <c r="L3" s="122"/>
    </row>
    <row r="4" spans="1:14" ht="16.5" thickTop="1" x14ac:dyDescent="0.25">
      <c r="A4" s="218" t="s">
        <v>9</v>
      </c>
      <c r="B4" s="203" t="s">
        <v>31</v>
      </c>
      <c r="C4" s="203"/>
      <c r="D4" s="203"/>
      <c r="E4" s="203"/>
      <c r="F4" s="203" t="s">
        <v>45</v>
      </c>
      <c r="G4" s="203"/>
      <c r="H4" s="203"/>
      <c r="I4" s="203"/>
      <c r="L4" s="122"/>
    </row>
    <row r="5" spans="1:14" ht="32.25" thickBot="1" x14ac:dyDescent="0.3">
      <c r="A5" s="208"/>
      <c r="B5" s="13" t="s">
        <v>25</v>
      </c>
      <c r="C5" s="13" t="s">
        <v>26</v>
      </c>
      <c r="D5" s="12" t="s">
        <v>27</v>
      </c>
      <c r="E5" s="12" t="s">
        <v>4</v>
      </c>
      <c r="F5" s="45" t="s">
        <v>29</v>
      </c>
      <c r="G5" s="45" t="s">
        <v>30</v>
      </c>
      <c r="H5" s="45" t="s">
        <v>147</v>
      </c>
      <c r="I5" s="46" t="s">
        <v>28</v>
      </c>
      <c r="L5" s="122"/>
      <c r="N5" s="122"/>
    </row>
    <row r="6" spans="1:14" ht="16.5" thickTop="1" x14ac:dyDescent="0.25">
      <c r="A6" s="47" t="s">
        <v>10</v>
      </c>
      <c r="B6" s="48" t="s">
        <v>148</v>
      </c>
      <c r="C6" s="48" t="s">
        <v>148</v>
      </c>
      <c r="D6" s="48" t="s">
        <v>148</v>
      </c>
      <c r="E6" s="48" t="s">
        <v>148</v>
      </c>
      <c r="F6" s="48" t="s">
        <v>148</v>
      </c>
      <c r="G6" s="48" t="s">
        <v>148</v>
      </c>
      <c r="H6" s="48" t="s">
        <v>148</v>
      </c>
      <c r="I6" s="48" t="s">
        <v>148</v>
      </c>
      <c r="L6" s="122"/>
      <c r="N6" s="122"/>
    </row>
    <row r="7" spans="1:14" ht="15.75" x14ac:dyDescent="0.25">
      <c r="A7" s="168" t="s">
        <v>11</v>
      </c>
      <c r="B7" s="31">
        <v>12</v>
      </c>
      <c r="C7" s="31">
        <v>0</v>
      </c>
      <c r="D7" s="31">
        <v>18</v>
      </c>
      <c r="E7" s="31">
        <f>SUM(B7:D7)</f>
        <v>30</v>
      </c>
      <c r="F7" s="31">
        <v>8</v>
      </c>
      <c r="G7" s="31">
        <v>20</v>
      </c>
      <c r="H7" s="31">
        <v>2</v>
      </c>
      <c r="I7" s="31">
        <f>SUM(F7:H7)</f>
        <v>30</v>
      </c>
      <c r="L7" s="122"/>
      <c r="N7" s="122"/>
    </row>
    <row r="8" spans="1:14" ht="15.75" x14ac:dyDescent="0.25">
      <c r="A8" s="168" t="s">
        <v>12</v>
      </c>
      <c r="B8" s="31">
        <v>1</v>
      </c>
      <c r="C8" s="31">
        <v>0</v>
      </c>
      <c r="D8" s="31">
        <v>3</v>
      </c>
      <c r="E8" s="31">
        <f>SUM(B8:D8)</f>
        <v>4</v>
      </c>
      <c r="F8" s="31">
        <v>2</v>
      </c>
      <c r="G8" s="31">
        <v>2</v>
      </c>
      <c r="H8" s="31">
        <v>0</v>
      </c>
      <c r="I8" s="31">
        <f>SUM(F8:H8)</f>
        <v>4</v>
      </c>
      <c r="L8" s="122"/>
      <c r="N8" s="122"/>
    </row>
    <row r="9" spans="1:14" ht="15.75" x14ac:dyDescent="0.25">
      <c r="A9" s="168" t="s">
        <v>13</v>
      </c>
      <c r="B9" s="31" t="s">
        <v>148</v>
      </c>
      <c r="C9" s="31" t="s">
        <v>148</v>
      </c>
      <c r="D9" s="31" t="s">
        <v>148</v>
      </c>
      <c r="E9" s="31" t="s">
        <v>148</v>
      </c>
      <c r="F9" s="31" t="s">
        <v>148</v>
      </c>
      <c r="G9" s="31" t="s">
        <v>148</v>
      </c>
      <c r="H9" s="31" t="s">
        <v>148</v>
      </c>
      <c r="I9" s="31" t="s">
        <v>148</v>
      </c>
      <c r="L9" s="122"/>
      <c r="N9" s="122"/>
    </row>
    <row r="10" spans="1:14" ht="15.75" x14ac:dyDescent="0.25">
      <c r="A10" s="168" t="s">
        <v>14</v>
      </c>
      <c r="B10" s="31">
        <v>231</v>
      </c>
      <c r="C10" s="31">
        <v>0</v>
      </c>
      <c r="D10" s="31">
        <v>60</v>
      </c>
      <c r="E10" s="31">
        <f>SUM(B10:D10)</f>
        <v>291</v>
      </c>
      <c r="F10" s="31">
        <v>105</v>
      </c>
      <c r="G10" s="31">
        <v>172</v>
      </c>
      <c r="H10" s="31">
        <v>14</v>
      </c>
      <c r="I10" s="31">
        <f>SUM(F10:H10)</f>
        <v>291</v>
      </c>
      <c r="L10" s="122"/>
      <c r="N10" s="122"/>
    </row>
    <row r="11" spans="1:14" ht="15.75" x14ac:dyDescent="0.25">
      <c r="A11" s="168" t="s">
        <v>15</v>
      </c>
      <c r="B11" s="31">
        <v>45</v>
      </c>
      <c r="C11" s="31">
        <v>0</v>
      </c>
      <c r="D11" s="31">
        <v>32</v>
      </c>
      <c r="E11" s="31">
        <f>SUM(B11:D11)</f>
        <v>77</v>
      </c>
      <c r="F11" s="31">
        <v>24</v>
      </c>
      <c r="G11" s="31">
        <v>52</v>
      </c>
      <c r="H11" s="31">
        <v>1</v>
      </c>
      <c r="I11" s="31">
        <f>SUM(F11:H11)</f>
        <v>77</v>
      </c>
      <c r="L11" s="122"/>
      <c r="N11" s="122"/>
    </row>
    <row r="12" spans="1:14" ht="15.75" x14ac:dyDescent="0.25">
      <c r="A12" s="168" t="s">
        <v>16</v>
      </c>
      <c r="B12" s="31">
        <v>8</v>
      </c>
      <c r="C12" s="31">
        <v>0</v>
      </c>
      <c r="D12" s="31">
        <v>0</v>
      </c>
      <c r="E12" s="31">
        <f>SUM(B12:D12)</f>
        <v>8</v>
      </c>
      <c r="F12" s="31">
        <v>6</v>
      </c>
      <c r="G12" s="31">
        <v>2</v>
      </c>
      <c r="H12" s="31">
        <v>0</v>
      </c>
      <c r="I12" s="31">
        <f>SUM(F12:H12)</f>
        <v>8</v>
      </c>
      <c r="L12" s="122"/>
      <c r="N12" s="122"/>
    </row>
    <row r="13" spans="1:14" ht="15.75" x14ac:dyDescent="0.25">
      <c r="A13" s="168" t="s">
        <v>17</v>
      </c>
      <c r="B13" s="31">
        <v>11</v>
      </c>
      <c r="C13" s="31">
        <v>0</v>
      </c>
      <c r="D13" s="31">
        <v>2</v>
      </c>
      <c r="E13" s="31">
        <f>SUM(B13:D13)</f>
        <v>13</v>
      </c>
      <c r="F13" s="31">
        <v>9</v>
      </c>
      <c r="G13" s="31">
        <v>4</v>
      </c>
      <c r="H13" s="31">
        <v>0</v>
      </c>
      <c r="I13" s="31">
        <f>SUM(F13:H13)</f>
        <v>13</v>
      </c>
      <c r="L13" s="122"/>
      <c r="N13" s="122"/>
    </row>
    <row r="14" spans="1:14" ht="15.75" x14ac:dyDescent="0.25">
      <c r="A14" s="168" t="s">
        <v>18</v>
      </c>
      <c r="B14" s="31" t="s">
        <v>148</v>
      </c>
      <c r="C14" s="31" t="s">
        <v>148</v>
      </c>
      <c r="D14" s="31" t="s">
        <v>148</v>
      </c>
      <c r="E14" s="31" t="s">
        <v>148</v>
      </c>
      <c r="F14" s="31" t="s">
        <v>148</v>
      </c>
      <c r="G14" s="31" t="s">
        <v>148</v>
      </c>
      <c r="H14" s="31" t="s">
        <v>148</v>
      </c>
      <c r="I14" s="31" t="s">
        <v>148</v>
      </c>
      <c r="L14" s="122"/>
      <c r="N14" s="122"/>
    </row>
    <row r="15" spans="1:14" ht="15.75" x14ac:dyDescent="0.25">
      <c r="A15" s="168" t="s">
        <v>19</v>
      </c>
      <c r="B15" s="31">
        <v>13</v>
      </c>
      <c r="C15" s="31">
        <v>0</v>
      </c>
      <c r="D15" s="31">
        <v>7</v>
      </c>
      <c r="E15" s="31">
        <f t="shared" ref="E15:E20" si="0">SUM(B15:D15)</f>
        <v>20</v>
      </c>
      <c r="F15" s="31">
        <v>6</v>
      </c>
      <c r="G15" s="31">
        <v>4</v>
      </c>
      <c r="H15" s="31">
        <v>10</v>
      </c>
      <c r="I15" s="31">
        <f t="shared" ref="I15:I20" si="1">SUM(F15:H15)</f>
        <v>20</v>
      </c>
      <c r="L15" s="122"/>
      <c r="N15" s="122"/>
    </row>
    <row r="16" spans="1:14" ht="15.75" x14ac:dyDescent="0.25">
      <c r="A16" s="168" t="s">
        <v>20</v>
      </c>
      <c r="B16" s="31">
        <v>8</v>
      </c>
      <c r="C16" s="31">
        <v>0</v>
      </c>
      <c r="D16" s="31">
        <v>12</v>
      </c>
      <c r="E16" s="31">
        <f t="shared" si="0"/>
        <v>20</v>
      </c>
      <c r="F16" s="31">
        <v>5</v>
      </c>
      <c r="G16" s="31">
        <v>14</v>
      </c>
      <c r="H16" s="31">
        <v>1</v>
      </c>
      <c r="I16" s="31">
        <f t="shared" si="1"/>
        <v>20</v>
      </c>
      <c r="L16" s="122"/>
      <c r="N16" s="122"/>
    </row>
    <row r="17" spans="1:14" ht="15.75" x14ac:dyDescent="0.25">
      <c r="A17" s="168" t="s">
        <v>21</v>
      </c>
      <c r="B17" s="31">
        <v>3</v>
      </c>
      <c r="C17" s="31">
        <v>0</v>
      </c>
      <c r="D17" s="31">
        <v>1</v>
      </c>
      <c r="E17" s="31">
        <f t="shared" si="0"/>
        <v>4</v>
      </c>
      <c r="F17" s="31">
        <v>1</v>
      </c>
      <c r="G17" s="31">
        <v>3</v>
      </c>
      <c r="H17" s="31">
        <v>0</v>
      </c>
      <c r="I17" s="31">
        <f t="shared" si="1"/>
        <v>4</v>
      </c>
      <c r="L17" s="122"/>
      <c r="N17" s="122"/>
    </row>
    <row r="18" spans="1:14" ht="15.75" x14ac:dyDescent="0.25">
      <c r="A18" s="168" t="s">
        <v>22</v>
      </c>
      <c r="B18" s="31">
        <v>17</v>
      </c>
      <c r="C18" s="31">
        <v>0</v>
      </c>
      <c r="D18" s="31">
        <v>1</v>
      </c>
      <c r="E18" s="31">
        <f t="shared" si="0"/>
        <v>18</v>
      </c>
      <c r="F18" s="31">
        <v>3</v>
      </c>
      <c r="G18" s="31">
        <v>14</v>
      </c>
      <c r="H18" s="31">
        <v>1</v>
      </c>
      <c r="I18" s="31">
        <f t="shared" si="1"/>
        <v>18</v>
      </c>
      <c r="L18" s="122"/>
      <c r="N18" s="122"/>
    </row>
    <row r="19" spans="1:14" ht="15.75" x14ac:dyDescent="0.25">
      <c r="A19" s="168" t="s">
        <v>23</v>
      </c>
      <c r="B19" s="31">
        <v>7</v>
      </c>
      <c r="C19" s="31">
        <v>0</v>
      </c>
      <c r="D19" s="31">
        <v>0</v>
      </c>
      <c r="E19" s="31">
        <f t="shared" si="0"/>
        <v>7</v>
      </c>
      <c r="F19" s="31">
        <v>7</v>
      </c>
      <c r="G19" s="31">
        <v>0</v>
      </c>
      <c r="H19" s="31">
        <v>0</v>
      </c>
      <c r="I19" s="31">
        <f t="shared" si="1"/>
        <v>7</v>
      </c>
      <c r="L19" s="122"/>
      <c r="N19" s="122"/>
    </row>
    <row r="20" spans="1:14" ht="16.5" thickBot="1" x14ac:dyDescent="0.3">
      <c r="A20" s="167" t="s">
        <v>24</v>
      </c>
      <c r="B20" s="50">
        <v>25</v>
      </c>
      <c r="C20" s="50">
        <v>0</v>
      </c>
      <c r="D20" s="50">
        <v>1</v>
      </c>
      <c r="E20" s="50">
        <f t="shared" si="0"/>
        <v>26</v>
      </c>
      <c r="F20" s="50">
        <v>21</v>
      </c>
      <c r="G20" s="50">
        <v>5</v>
      </c>
      <c r="H20" s="50">
        <v>0</v>
      </c>
      <c r="I20" s="50">
        <f t="shared" si="1"/>
        <v>26</v>
      </c>
      <c r="L20" s="122"/>
      <c r="N20" s="122"/>
    </row>
    <row r="21" spans="1:14" ht="17.25" thickTop="1" thickBot="1" x14ac:dyDescent="0.3">
      <c r="A21" s="173" t="s">
        <v>4</v>
      </c>
      <c r="B21" s="37">
        <f t="shared" ref="B21:I21" si="2">SUM(B7:B20)</f>
        <v>381</v>
      </c>
      <c r="C21" s="37">
        <f t="shared" si="2"/>
        <v>0</v>
      </c>
      <c r="D21" s="37">
        <f t="shared" si="2"/>
        <v>137</v>
      </c>
      <c r="E21" s="37">
        <f t="shared" si="2"/>
        <v>518</v>
      </c>
      <c r="F21" s="37">
        <f t="shared" si="2"/>
        <v>197</v>
      </c>
      <c r="G21" s="37">
        <f t="shared" si="2"/>
        <v>292</v>
      </c>
      <c r="H21" s="37">
        <f t="shared" si="2"/>
        <v>29</v>
      </c>
      <c r="I21" s="37">
        <f t="shared" si="2"/>
        <v>518</v>
      </c>
      <c r="L21" s="122"/>
      <c r="N21" s="122"/>
    </row>
    <row r="22" spans="1:14" ht="16.5" thickTop="1" x14ac:dyDescent="0.25">
      <c r="A22" s="15"/>
      <c r="L22" s="122"/>
      <c r="N22" s="122"/>
    </row>
    <row r="23" spans="1:14" x14ac:dyDescent="0.25">
      <c r="L23" s="122"/>
    </row>
  </sheetData>
  <mergeCells count="6">
    <mergeCell ref="B4:E4"/>
    <mergeCell ref="F4:I4"/>
    <mergeCell ref="A4:A5"/>
    <mergeCell ref="A1:I1"/>
    <mergeCell ref="A2:I2"/>
    <mergeCell ref="A3:I3"/>
  </mergeCells>
  <printOptions horizontalCentered="1"/>
  <pageMargins left="1" right="1" top="1" bottom="1" header="1" footer="1"/>
  <pageSetup paperSize="9" firstPageNumber="12" orientation="landscape" useFirstPageNumber="1" horizontalDpi="300" verticalDpi="300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23"/>
  <sheetViews>
    <sheetView rightToLeft="1" view="pageBreakPreview" zoomScaleSheetLayoutView="100" workbookViewId="0">
      <selection activeCell="J12" sqref="J12"/>
    </sheetView>
  </sheetViews>
  <sheetFormatPr defaultRowHeight="15" x14ac:dyDescent="0.25"/>
  <cols>
    <col min="1" max="1" width="18.140625" customWidth="1"/>
    <col min="2" max="5" width="13.7109375" customWidth="1"/>
    <col min="6" max="6" width="13.5703125" hidden="1" customWidth="1"/>
    <col min="7" max="7" width="12.85546875" customWidth="1"/>
    <col min="8" max="8" width="13.5703125" customWidth="1"/>
  </cols>
  <sheetData>
    <row r="1" spans="1:10" ht="18.75" x14ac:dyDescent="0.3">
      <c r="A1" s="209"/>
      <c r="B1" s="209"/>
      <c r="C1" s="209"/>
      <c r="D1" s="209"/>
      <c r="E1" s="209"/>
      <c r="F1" s="209"/>
      <c r="G1" s="209"/>
      <c r="H1" s="209"/>
    </row>
    <row r="2" spans="1:10" ht="18.75" x14ac:dyDescent="0.3">
      <c r="A2" s="210" t="s">
        <v>171</v>
      </c>
      <c r="B2" s="210"/>
      <c r="C2" s="210"/>
      <c r="D2" s="210"/>
      <c r="E2" s="210"/>
      <c r="F2" s="210"/>
      <c r="G2" s="210"/>
      <c r="H2" s="210"/>
    </row>
    <row r="3" spans="1:10" ht="19.5" thickBot="1" x14ac:dyDescent="0.35">
      <c r="A3" s="216" t="s">
        <v>203</v>
      </c>
      <c r="B3" s="216"/>
      <c r="C3" s="216"/>
      <c r="D3" s="216"/>
      <c r="E3" s="216"/>
      <c r="F3" s="216"/>
      <c r="G3" s="216"/>
      <c r="H3" s="216"/>
    </row>
    <row r="4" spans="1:10" ht="25.5" customHeight="1" thickTop="1" x14ac:dyDescent="0.25">
      <c r="A4" s="218" t="s">
        <v>9</v>
      </c>
      <c r="B4" s="201" t="s">
        <v>5</v>
      </c>
      <c r="C4" s="201" t="s">
        <v>6</v>
      </c>
      <c r="D4" s="201" t="s">
        <v>7</v>
      </c>
      <c r="E4" s="201" t="s">
        <v>8</v>
      </c>
      <c r="F4" s="201" t="s">
        <v>43</v>
      </c>
      <c r="G4" s="201" t="s">
        <v>147</v>
      </c>
      <c r="H4" s="201" t="s">
        <v>28</v>
      </c>
      <c r="J4" s="155"/>
    </row>
    <row r="5" spans="1:10" ht="29.25" customHeight="1" thickBot="1" x14ac:dyDescent="0.3">
      <c r="A5" s="221"/>
      <c r="B5" s="220"/>
      <c r="C5" s="220"/>
      <c r="D5" s="220"/>
      <c r="E5" s="220"/>
      <c r="F5" s="220"/>
      <c r="G5" s="220"/>
      <c r="H5" s="220"/>
      <c r="J5" s="155"/>
    </row>
    <row r="6" spans="1:10" ht="16.5" thickTop="1" x14ac:dyDescent="0.25">
      <c r="A6" s="169" t="s">
        <v>10</v>
      </c>
      <c r="B6" s="178" t="s">
        <v>148</v>
      </c>
      <c r="C6" s="178" t="s">
        <v>148</v>
      </c>
      <c r="D6" s="178" t="s">
        <v>148</v>
      </c>
      <c r="E6" s="178" t="s">
        <v>148</v>
      </c>
      <c r="F6" s="178" t="s">
        <v>148</v>
      </c>
      <c r="G6" s="178" t="s">
        <v>148</v>
      </c>
      <c r="H6" s="178" t="s">
        <v>148</v>
      </c>
      <c r="J6" s="155"/>
    </row>
    <row r="7" spans="1:10" ht="15.75" x14ac:dyDescent="0.25">
      <c r="A7" s="30" t="s">
        <v>11</v>
      </c>
      <c r="B7" s="31">
        <v>3</v>
      </c>
      <c r="C7" s="31">
        <v>9</v>
      </c>
      <c r="D7" s="31">
        <v>0</v>
      </c>
      <c r="E7" s="31">
        <v>18</v>
      </c>
      <c r="F7" s="31">
        <v>0</v>
      </c>
      <c r="G7" s="31">
        <v>0</v>
      </c>
      <c r="H7" s="31">
        <f>SUM(B7:G7)</f>
        <v>30</v>
      </c>
      <c r="J7" s="155"/>
    </row>
    <row r="8" spans="1:10" ht="15.75" x14ac:dyDescent="0.25">
      <c r="A8" s="30" t="s">
        <v>12</v>
      </c>
      <c r="B8" s="31">
        <v>1</v>
      </c>
      <c r="C8" s="31">
        <v>3</v>
      </c>
      <c r="D8" s="31">
        <v>0</v>
      </c>
      <c r="E8" s="31">
        <v>0</v>
      </c>
      <c r="F8" s="31">
        <v>0</v>
      </c>
      <c r="G8" s="31">
        <v>0</v>
      </c>
      <c r="H8" s="31">
        <f>SUM(B8:G8)</f>
        <v>4</v>
      </c>
      <c r="J8" s="155"/>
    </row>
    <row r="9" spans="1:10" ht="15.75" x14ac:dyDescent="0.25">
      <c r="A9" s="30" t="s">
        <v>13</v>
      </c>
      <c r="B9" s="31" t="s">
        <v>148</v>
      </c>
      <c r="C9" s="31" t="s">
        <v>148</v>
      </c>
      <c r="D9" s="31" t="s">
        <v>148</v>
      </c>
      <c r="E9" s="31" t="s">
        <v>148</v>
      </c>
      <c r="F9" s="31" t="s">
        <v>148</v>
      </c>
      <c r="G9" s="31" t="s">
        <v>148</v>
      </c>
      <c r="H9" s="31" t="s">
        <v>148</v>
      </c>
      <c r="J9" s="155"/>
    </row>
    <row r="10" spans="1:10" ht="15.75" x14ac:dyDescent="0.25">
      <c r="A10" s="30" t="s">
        <v>14</v>
      </c>
      <c r="B10" s="31">
        <v>17</v>
      </c>
      <c r="C10" s="31">
        <v>78</v>
      </c>
      <c r="D10" s="31">
        <v>0</v>
      </c>
      <c r="E10" s="31">
        <v>195</v>
      </c>
      <c r="F10" s="31">
        <v>0</v>
      </c>
      <c r="G10" s="31">
        <v>1</v>
      </c>
      <c r="H10" s="31">
        <f>SUM(B10:G10)</f>
        <v>291</v>
      </c>
      <c r="J10" s="155"/>
    </row>
    <row r="11" spans="1:10" ht="15.75" x14ac:dyDescent="0.25">
      <c r="A11" s="30" t="s">
        <v>15</v>
      </c>
      <c r="B11" s="31">
        <v>2</v>
      </c>
      <c r="C11" s="31">
        <v>8</v>
      </c>
      <c r="D11" s="31">
        <v>0</v>
      </c>
      <c r="E11" s="31">
        <v>67</v>
      </c>
      <c r="F11" s="31">
        <v>0</v>
      </c>
      <c r="G11" s="31">
        <v>0</v>
      </c>
      <c r="H11" s="31">
        <f>SUM(B11:G11)</f>
        <v>77</v>
      </c>
      <c r="J11" s="155"/>
    </row>
    <row r="12" spans="1:10" ht="15.75" x14ac:dyDescent="0.25">
      <c r="A12" s="30" t="s">
        <v>16</v>
      </c>
      <c r="B12" s="31">
        <v>1</v>
      </c>
      <c r="C12" s="31">
        <v>5</v>
      </c>
      <c r="D12" s="31">
        <v>0</v>
      </c>
      <c r="E12" s="31">
        <v>2</v>
      </c>
      <c r="F12" s="31">
        <v>0</v>
      </c>
      <c r="G12" s="31">
        <v>0</v>
      </c>
      <c r="H12" s="31">
        <f>SUM(B12:G12)</f>
        <v>8</v>
      </c>
      <c r="J12" s="155"/>
    </row>
    <row r="13" spans="1:10" ht="15.75" x14ac:dyDescent="0.25">
      <c r="A13" s="30" t="s">
        <v>17</v>
      </c>
      <c r="B13" s="31">
        <v>1</v>
      </c>
      <c r="C13" s="31">
        <v>7</v>
      </c>
      <c r="D13" s="31">
        <v>0</v>
      </c>
      <c r="E13" s="31">
        <v>5</v>
      </c>
      <c r="F13" s="31">
        <v>0</v>
      </c>
      <c r="G13" s="31">
        <v>0</v>
      </c>
      <c r="H13" s="31">
        <f>SUM(B13:G13)</f>
        <v>13</v>
      </c>
      <c r="J13" s="155"/>
    </row>
    <row r="14" spans="1:10" ht="15.75" x14ac:dyDescent="0.25">
      <c r="A14" s="30" t="s">
        <v>18</v>
      </c>
      <c r="B14" s="31" t="s">
        <v>148</v>
      </c>
      <c r="C14" s="31" t="s">
        <v>148</v>
      </c>
      <c r="D14" s="31" t="s">
        <v>148</v>
      </c>
      <c r="E14" s="31" t="s">
        <v>148</v>
      </c>
      <c r="F14" s="31" t="s">
        <v>148</v>
      </c>
      <c r="G14" s="31" t="s">
        <v>148</v>
      </c>
      <c r="H14" s="31" t="s">
        <v>148</v>
      </c>
      <c r="J14" s="155"/>
    </row>
    <row r="15" spans="1:10" ht="15.75" x14ac:dyDescent="0.25">
      <c r="A15" s="30" t="s">
        <v>19</v>
      </c>
      <c r="B15" s="31">
        <v>2</v>
      </c>
      <c r="C15" s="31">
        <v>8</v>
      </c>
      <c r="D15" s="31">
        <v>1</v>
      </c>
      <c r="E15" s="31">
        <v>9</v>
      </c>
      <c r="F15" s="31">
        <v>0</v>
      </c>
      <c r="G15" s="31">
        <v>0</v>
      </c>
      <c r="H15" s="31">
        <f t="shared" ref="H15:H20" si="0">SUM(B15:G15)</f>
        <v>20</v>
      </c>
      <c r="J15" s="155"/>
    </row>
    <row r="16" spans="1:10" ht="15.75" x14ac:dyDescent="0.25">
      <c r="A16" s="30" t="s">
        <v>20</v>
      </c>
      <c r="B16" s="31">
        <v>2</v>
      </c>
      <c r="C16" s="31">
        <v>3</v>
      </c>
      <c r="D16" s="31">
        <v>0</v>
      </c>
      <c r="E16" s="31">
        <v>15</v>
      </c>
      <c r="F16" s="31">
        <v>0</v>
      </c>
      <c r="G16" s="31">
        <v>0</v>
      </c>
      <c r="H16" s="31">
        <f t="shared" si="0"/>
        <v>20</v>
      </c>
      <c r="J16" s="155"/>
    </row>
    <row r="17" spans="1:10" ht="15.75" x14ac:dyDescent="0.25">
      <c r="A17" s="30" t="s">
        <v>21</v>
      </c>
      <c r="B17" s="31">
        <v>2</v>
      </c>
      <c r="C17" s="31">
        <v>1</v>
      </c>
      <c r="D17" s="31">
        <v>0</v>
      </c>
      <c r="E17" s="31">
        <v>1</v>
      </c>
      <c r="F17" s="31">
        <v>0</v>
      </c>
      <c r="G17" s="31">
        <v>0</v>
      </c>
      <c r="H17" s="31">
        <f t="shared" si="0"/>
        <v>4</v>
      </c>
      <c r="J17" s="155"/>
    </row>
    <row r="18" spans="1:10" ht="15.75" x14ac:dyDescent="0.25">
      <c r="A18" s="30" t="s">
        <v>22</v>
      </c>
      <c r="B18" s="31">
        <v>3</v>
      </c>
      <c r="C18" s="31">
        <v>1</v>
      </c>
      <c r="D18" s="31">
        <v>0</v>
      </c>
      <c r="E18" s="31">
        <v>14</v>
      </c>
      <c r="F18" s="31">
        <v>0</v>
      </c>
      <c r="G18" s="31">
        <v>0</v>
      </c>
      <c r="H18" s="31">
        <f t="shared" si="0"/>
        <v>18</v>
      </c>
      <c r="J18" s="155"/>
    </row>
    <row r="19" spans="1:10" ht="15.75" x14ac:dyDescent="0.25">
      <c r="A19" s="30" t="s">
        <v>23</v>
      </c>
      <c r="B19" s="31">
        <v>1</v>
      </c>
      <c r="C19" s="31">
        <v>4</v>
      </c>
      <c r="D19" s="31">
        <v>0</v>
      </c>
      <c r="E19" s="31">
        <v>2</v>
      </c>
      <c r="F19" s="31">
        <v>0</v>
      </c>
      <c r="G19" s="31">
        <v>0</v>
      </c>
      <c r="H19" s="31">
        <f t="shared" si="0"/>
        <v>7</v>
      </c>
      <c r="J19" s="155"/>
    </row>
    <row r="20" spans="1:10" ht="16.5" thickBot="1" x14ac:dyDescent="0.3">
      <c r="A20" s="32" t="s">
        <v>24</v>
      </c>
      <c r="B20" s="39">
        <v>1</v>
      </c>
      <c r="C20" s="39">
        <v>17</v>
      </c>
      <c r="D20" s="39">
        <v>0</v>
      </c>
      <c r="E20" s="39">
        <v>5</v>
      </c>
      <c r="F20" s="39">
        <v>0</v>
      </c>
      <c r="G20" s="39">
        <v>3</v>
      </c>
      <c r="H20" s="39">
        <f t="shared" si="0"/>
        <v>26</v>
      </c>
      <c r="J20" s="155"/>
    </row>
    <row r="21" spans="1:10" ht="17.25" thickTop="1" thickBot="1" x14ac:dyDescent="0.3">
      <c r="A21" s="28" t="s">
        <v>4</v>
      </c>
      <c r="B21" s="37">
        <f t="shared" ref="B21:H21" si="1">SUM(B7:B20)</f>
        <v>36</v>
      </c>
      <c r="C21" s="37">
        <f t="shared" si="1"/>
        <v>144</v>
      </c>
      <c r="D21" s="37">
        <f t="shared" si="1"/>
        <v>1</v>
      </c>
      <c r="E21" s="37">
        <f t="shared" si="1"/>
        <v>333</v>
      </c>
      <c r="F21" s="37">
        <f t="shared" si="1"/>
        <v>0</v>
      </c>
      <c r="G21" s="37">
        <f t="shared" si="1"/>
        <v>4</v>
      </c>
      <c r="H21" s="37">
        <f t="shared" si="1"/>
        <v>518</v>
      </c>
      <c r="J21" s="155"/>
    </row>
    <row r="22" spans="1:10" ht="15.75" thickTop="1" x14ac:dyDescent="0.25">
      <c r="J22" s="155"/>
    </row>
    <row r="23" spans="1:10" x14ac:dyDescent="0.25">
      <c r="J23" s="155"/>
    </row>
  </sheetData>
  <mergeCells count="11">
    <mergeCell ref="G4:G5"/>
    <mergeCell ref="A1:H1"/>
    <mergeCell ref="A2:H2"/>
    <mergeCell ref="A4:A5"/>
    <mergeCell ref="H4:H5"/>
    <mergeCell ref="B4:B5"/>
    <mergeCell ref="C4:C5"/>
    <mergeCell ref="D4:D5"/>
    <mergeCell ref="E4:E5"/>
    <mergeCell ref="F4:F5"/>
    <mergeCell ref="A3:H3"/>
  </mergeCells>
  <printOptions horizontalCentered="1"/>
  <pageMargins left="1" right="1" top="1.5" bottom="1" header="1.5" footer="1"/>
  <pageSetup paperSize="9" firstPageNumber="13" orientation="landscape" useFirstPageNumber="1" horizontalDpi="300" verticalDpi="300" r:id="rId1"/>
  <headerFooter>
    <oddFooter>&amp;C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13"/>
  <sheetViews>
    <sheetView rightToLeft="1" view="pageBreakPreview" zoomScaleSheetLayoutView="100" workbookViewId="0">
      <selection activeCell="A14" sqref="A14"/>
    </sheetView>
  </sheetViews>
  <sheetFormatPr defaultRowHeight="15" x14ac:dyDescent="0.25"/>
  <cols>
    <col min="1" max="1" width="26.5703125" customWidth="1"/>
    <col min="2" max="4" width="15" customWidth="1"/>
    <col min="5" max="5" width="13.5703125" customWidth="1"/>
    <col min="6" max="6" width="15" customWidth="1"/>
  </cols>
  <sheetData>
    <row r="1" spans="1:8" ht="21.95" customHeight="1" x14ac:dyDescent="0.3">
      <c r="A1" s="209"/>
      <c r="B1" s="209"/>
      <c r="C1" s="209"/>
      <c r="D1" s="209"/>
      <c r="E1" s="209"/>
      <c r="F1" s="209"/>
    </row>
    <row r="2" spans="1:8" ht="21.95" customHeight="1" x14ac:dyDescent="0.3">
      <c r="A2" s="210" t="s">
        <v>172</v>
      </c>
      <c r="B2" s="210"/>
      <c r="C2" s="210"/>
      <c r="D2" s="210"/>
      <c r="E2" s="210"/>
      <c r="F2" s="210"/>
    </row>
    <row r="3" spans="1:8" ht="21.95" customHeight="1" thickBot="1" x14ac:dyDescent="0.35">
      <c r="A3" s="216" t="s">
        <v>204</v>
      </c>
      <c r="B3" s="216"/>
      <c r="C3" s="216"/>
      <c r="D3" s="216"/>
      <c r="E3" s="216"/>
      <c r="F3" s="216"/>
    </row>
    <row r="4" spans="1:8" ht="21.95" customHeight="1" thickTop="1" x14ac:dyDescent="0.25">
      <c r="A4" s="199" t="s">
        <v>0</v>
      </c>
      <c r="B4" s="222" t="s">
        <v>46</v>
      </c>
      <c r="C4" s="222"/>
      <c r="D4" s="222"/>
      <c r="E4" s="218" t="s">
        <v>34</v>
      </c>
      <c r="F4" s="218" t="s">
        <v>4</v>
      </c>
      <c r="H4" s="156"/>
    </row>
    <row r="5" spans="1:8" ht="24" customHeight="1" thickBot="1" x14ac:dyDescent="0.3">
      <c r="A5" s="200"/>
      <c r="B5" s="13" t="s">
        <v>32</v>
      </c>
      <c r="C5" s="13" t="s">
        <v>33</v>
      </c>
      <c r="D5" s="13" t="s">
        <v>28</v>
      </c>
      <c r="E5" s="208"/>
      <c r="F5" s="208"/>
      <c r="H5" s="156"/>
    </row>
    <row r="6" spans="1:8" ht="21.95" customHeight="1" thickTop="1" x14ac:dyDescent="0.25">
      <c r="A6" s="40" t="s">
        <v>5</v>
      </c>
      <c r="B6" s="38">
        <v>23</v>
      </c>
      <c r="C6" s="38">
        <v>9</v>
      </c>
      <c r="D6" s="38">
        <f t="shared" ref="D6:D11" si="0">SUM(B6:C6)</f>
        <v>32</v>
      </c>
      <c r="E6" s="38">
        <v>4</v>
      </c>
      <c r="F6" s="38">
        <f t="shared" ref="F6:F12" si="1">SUM(D6:E6)</f>
        <v>36</v>
      </c>
      <c r="H6" s="156"/>
    </row>
    <row r="7" spans="1:8" ht="21.95" customHeight="1" x14ac:dyDescent="0.25">
      <c r="A7" s="41" t="s">
        <v>6</v>
      </c>
      <c r="B7" s="31">
        <v>66</v>
      </c>
      <c r="C7" s="31">
        <v>58</v>
      </c>
      <c r="D7" s="31">
        <f t="shared" si="0"/>
        <v>124</v>
      </c>
      <c r="E7" s="31">
        <v>20</v>
      </c>
      <c r="F7" s="31">
        <f t="shared" si="1"/>
        <v>144</v>
      </c>
      <c r="H7" s="156"/>
    </row>
    <row r="8" spans="1:8" ht="21.95" customHeight="1" x14ac:dyDescent="0.25">
      <c r="A8" s="41" t="s">
        <v>7</v>
      </c>
      <c r="B8" s="31">
        <v>1</v>
      </c>
      <c r="C8" s="31">
        <v>0</v>
      </c>
      <c r="D8" s="31">
        <f t="shared" si="0"/>
        <v>1</v>
      </c>
      <c r="E8" s="31">
        <v>0</v>
      </c>
      <c r="F8" s="31">
        <f t="shared" si="1"/>
        <v>1</v>
      </c>
      <c r="H8" s="156"/>
    </row>
    <row r="9" spans="1:8" ht="21.95" customHeight="1" x14ac:dyDescent="0.25">
      <c r="A9" s="41" t="s">
        <v>8</v>
      </c>
      <c r="B9" s="31">
        <v>319</v>
      </c>
      <c r="C9" s="31">
        <v>14</v>
      </c>
      <c r="D9" s="31">
        <f t="shared" si="0"/>
        <v>333</v>
      </c>
      <c r="E9" s="31">
        <v>0</v>
      </c>
      <c r="F9" s="31">
        <f t="shared" si="1"/>
        <v>333</v>
      </c>
      <c r="H9" s="156"/>
    </row>
    <row r="10" spans="1:8" ht="21.95" hidden="1" customHeight="1" x14ac:dyDescent="0.25">
      <c r="A10" s="41" t="s">
        <v>43</v>
      </c>
      <c r="B10" s="31">
        <v>0</v>
      </c>
      <c r="C10" s="31">
        <v>0</v>
      </c>
      <c r="D10" s="31">
        <f t="shared" si="0"/>
        <v>0</v>
      </c>
      <c r="E10" s="31">
        <v>0</v>
      </c>
      <c r="F10" s="31">
        <f t="shared" si="1"/>
        <v>0</v>
      </c>
      <c r="H10" s="156"/>
    </row>
    <row r="11" spans="1:8" ht="21.95" customHeight="1" thickBot="1" x14ac:dyDescent="0.3">
      <c r="A11" s="42" t="s">
        <v>58</v>
      </c>
      <c r="B11" s="39">
        <v>4</v>
      </c>
      <c r="C11" s="39">
        <v>0</v>
      </c>
      <c r="D11" s="39">
        <f t="shared" si="0"/>
        <v>4</v>
      </c>
      <c r="E11" s="39">
        <v>0</v>
      </c>
      <c r="F11" s="39">
        <f t="shared" si="1"/>
        <v>4</v>
      </c>
      <c r="H11" s="156"/>
    </row>
    <row r="12" spans="1:8" ht="21.95" customHeight="1" thickTop="1" thickBot="1" x14ac:dyDescent="0.3">
      <c r="A12" s="43" t="s">
        <v>4</v>
      </c>
      <c r="B12" s="37">
        <f>SUM(B6:B11)</f>
        <v>413</v>
      </c>
      <c r="C12" s="37">
        <f>SUM(C6:C11)</f>
        <v>81</v>
      </c>
      <c r="D12" s="37">
        <f>SUM(D6:D11)</f>
        <v>494</v>
      </c>
      <c r="E12" s="37">
        <f>SUM(E6:E11)</f>
        <v>24</v>
      </c>
      <c r="F12" s="37">
        <f t="shared" si="1"/>
        <v>518</v>
      </c>
      <c r="H12" s="156"/>
    </row>
    <row r="13" spans="1:8" ht="15.75" thickTop="1" x14ac:dyDescent="0.25"/>
  </sheetData>
  <mergeCells count="7">
    <mergeCell ref="A1:F1"/>
    <mergeCell ref="A2:F2"/>
    <mergeCell ref="A4:A5"/>
    <mergeCell ref="B4:D4"/>
    <mergeCell ref="E4:E5"/>
    <mergeCell ref="F4:F5"/>
    <mergeCell ref="A3:F3"/>
  </mergeCells>
  <printOptions horizontalCentered="1"/>
  <pageMargins left="1" right="1" top="1.5" bottom="1" header="1.5" footer="1"/>
  <pageSetup paperSize="9" firstPageNumber="14" orientation="landscape" useFirstPageNumber="1" horizontalDpi="300" verticalDpi="300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23"/>
  <sheetViews>
    <sheetView rightToLeft="1" view="pageBreakPreview" topLeftCell="A2" zoomScaleSheetLayoutView="100" workbookViewId="0">
      <selection activeCell="D35" sqref="D35"/>
    </sheetView>
  </sheetViews>
  <sheetFormatPr defaultRowHeight="15" x14ac:dyDescent="0.25"/>
  <cols>
    <col min="1" max="1" width="14.28515625" customWidth="1"/>
    <col min="2" max="6" width="17.42578125" customWidth="1"/>
  </cols>
  <sheetData>
    <row r="1" spans="1:8" ht="18.75" x14ac:dyDescent="0.3">
      <c r="A1" s="209"/>
      <c r="B1" s="209"/>
      <c r="C1" s="209"/>
      <c r="D1" s="209"/>
      <c r="E1" s="209"/>
      <c r="F1" s="209"/>
    </row>
    <row r="2" spans="1:8" ht="18.75" x14ac:dyDescent="0.3">
      <c r="A2" s="210" t="s">
        <v>173</v>
      </c>
      <c r="B2" s="210"/>
      <c r="C2" s="210"/>
      <c r="D2" s="210"/>
      <c r="E2" s="210"/>
      <c r="F2" s="210"/>
    </row>
    <row r="3" spans="1:8" ht="19.5" customHeight="1" thickBot="1" x14ac:dyDescent="0.35">
      <c r="A3" s="224" t="s">
        <v>205</v>
      </c>
      <c r="B3" s="224"/>
      <c r="C3" s="224"/>
      <c r="D3" s="224"/>
      <c r="E3" s="224"/>
      <c r="F3" s="224"/>
      <c r="H3" s="157"/>
    </row>
    <row r="4" spans="1:8" ht="21" customHeight="1" thickTop="1" x14ac:dyDescent="0.25">
      <c r="A4" s="218" t="s">
        <v>9</v>
      </c>
      <c r="B4" s="223" t="s">
        <v>46</v>
      </c>
      <c r="C4" s="223"/>
      <c r="D4" s="223"/>
      <c r="E4" s="218" t="s">
        <v>34</v>
      </c>
      <c r="F4" s="218" t="s">
        <v>4</v>
      </c>
      <c r="H4" s="157"/>
    </row>
    <row r="5" spans="1:8" ht="23.25" customHeight="1" thickBot="1" x14ac:dyDescent="0.3">
      <c r="A5" s="221"/>
      <c r="B5" s="180" t="s">
        <v>32</v>
      </c>
      <c r="C5" s="180" t="s">
        <v>33</v>
      </c>
      <c r="D5" s="180" t="s">
        <v>28</v>
      </c>
      <c r="E5" s="221"/>
      <c r="F5" s="221"/>
      <c r="H5" s="157"/>
    </row>
    <row r="6" spans="1:8" ht="20.25" hidden="1" customHeight="1" thickBot="1" x14ac:dyDescent="0.3">
      <c r="A6" s="166"/>
      <c r="B6" s="167"/>
      <c r="C6" s="167"/>
      <c r="D6" s="167"/>
      <c r="E6" s="167"/>
      <c r="F6" s="167"/>
      <c r="H6" s="157"/>
    </row>
    <row r="7" spans="1:8" ht="16.5" thickTop="1" x14ac:dyDescent="0.25">
      <c r="A7" s="179" t="s">
        <v>10</v>
      </c>
      <c r="B7" s="52" t="s">
        <v>148</v>
      </c>
      <c r="C7" s="52" t="s">
        <v>148</v>
      </c>
      <c r="D7" s="52" t="s">
        <v>148</v>
      </c>
      <c r="E7" s="52" t="s">
        <v>148</v>
      </c>
      <c r="F7" s="52" t="s">
        <v>148</v>
      </c>
      <c r="H7" s="157"/>
    </row>
    <row r="8" spans="1:8" ht="15.75" x14ac:dyDescent="0.25">
      <c r="A8" s="41" t="s">
        <v>11</v>
      </c>
      <c r="B8" s="52">
        <v>26</v>
      </c>
      <c r="C8" s="52">
        <v>3</v>
      </c>
      <c r="D8" s="52">
        <f>SUM(B8:C8)</f>
        <v>29</v>
      </c>
      <c r="E8" s="52">
        <v>1</v>
      </c>
      <c r="F8" s="52">
        <f>SUM(D8:E8)</f>
        <v>30</v>
      </c>
      <c r="H8" s="157"/>
    </row>
    <row r="9" spans="1:8" ht="15.75" x14ac:dyDescent="0.25">
      <c r="A9" s="41" t="s">
        <v>12</v>
      </c>
      <c r="B9" s="52">
        <v>3</v>
      </c>
      <c r="C9" s="52">
        <v>1</v>
      </c>
      <c r="D9" s="52">
        <f>SUM(B9:C9)</f>
        <v>4</v>
      </c>
      <c r="E9" s="52">
        <v>0</v>
      </c>
      <c r="F9" s="52">
        <f>SUM(D9:E9)</f>
        <v>4</v>
      </c>
      <c r="H9" s="157"/>
    </row>
    <row r="10" spans="1:8" ht="15.75" x14ac:dyDescent="0.25">
      <c r="A10" s="41" t="s">
        <v>13</v>
      </c>
      <c r="B10" s="52" t="s">
        <v>148</v>
      </c>
      <c r="C10" s="52" t="s">
        <v>148</v>
      </c>
      <c r="D10" s="52" t="s">
        <v>148</v>
      </c>
      <c r="E10" s="52" t="s">
        <v>148</v>
      </c>
      <c r="F10" s="52" t="s">
        <v>148</v>
      </c>
      <c r="H10" s="157"/>
    </row>
    <row r="11" spans="1:8" ht="15.75" x14ac:dyDescent="0.25">
      <c r="A11" s="41" t="s">
        <v>14</v>
      </c>
      <c r="B11" s="52">
        <v>231</v>
      </c>
      <c r="C11" s="52">
        <v>49</v>
      </c>
      <c r="D11" s="52">
        <f>SUM(B11:C11)</f>
        <v>280</v>
      </c>
      <c r="E11" s="52">
        <v>11</v>
      </c>
      <c r="F11" s="52">
        <f>SUM(D11:E11)</f>
        <v>291</v>
      </c>
      <c r="H11" s="157"/>
    </row>
    <row r="12" spans="1:8" ht="15.75" x14ac:dyDescent="0.25">
      <c r="A12" s="41" t="s">
        <v>15</v>
      </c>
      <c r="B12" s="52">
        <v>70</v>
      </c>
      <c r="C12" s="52">
        <v>5</v>
      </c>
      <c r="D12" s="52">
        <f>SUM(B12:C12)</f>
        <v>75</v>
      </c>
      <c r="E12" s="52">
        <v>2</v>
      </c>
      <c r="F12" s="52">
        <f>SUM(D12:E12)</f>
        <v>77</v>
      </c>
      <c r="H12" s="157"/>
    </row>
    <row r="13" spans="1:8" ht="15.75" x14ac:dyDescent="0.25">
      <c r="A13" s="41" t="s">
        <v>16</v>
      </c>
      <c r="B13" s="52">
        <v>2</v>
      </c>
      <c r="C13" s="52">
        <v>5</v>
      </c>
      <c r="D13" s="52">
        <f>SUM(B13:C13)</f>
        <v>7</v>
      </c>
      <c r="E13" s="52">
        <v>1</v>
      </c>
      <c r="F13" s="52">
        <f>SUM(D13:E13)</f>
        <v>8</v>
      </c>
      <c r="H13" s="157"/>
    </row>
    <row r="14" spans="1:8" ht="15.75" x14ac:dyDescent="0.25">
      <c r="A14" s="41" t="s">
        <v>17</v>
      </c>
      <c r="B14" s="52">
        <v>8</v>
      </c>
      <c r="C14" s="52">
        <v>4</v>
      </c>
      <c r="D14" s="52">
        <f>SUM(B14:C14)</f>
        <v>12</v>
      </c>
      <c r="E14" s="52">
        <v>1</v>
      </c>
      <c r="F14" s="52">
        <f>SUM(D14:E14)</f>
        <v>13</v>
      </c>
      <c r="H14" s="157"/>
    </row>
    <row r="15" spans="1:8" ht="15.75" x14ac:dyDescent="0.25">
      <c r="A15" s="41" t="s">
        <v>18</v>
      </c>
      <c r="B15" s="52" t="s">
        <v>148</v>
      </c>
      <c r="C15" s="52" t="s">
        <v>148</v>
      </c>
      <c r="D15" s="52" t="s">
        <v>148</v>
      </c>
      <c r="E15" s="52" t="s">
        <v>148</v>
      </c>
      <c r="F15" s="52" t="s">
        <v>148</v>
      </c>
      <c r="H15" s="157"/>
    </row>
    <row r="16" spans="1:8" ht="15.75" x14ac:dyDescent="0.25">
      <c r="A16" s="41" t="s">
        <v>19</v>
      </c>
      <c r="B16" s="52">
        <v>19</v>
      </c>
      <c r="C16" s="52">
        <v>0</v>
      </c>
      <c r="D16" s="52">
        <f t="shared" ref="D16:D21" si="0">SUM(B16:C16)</f>
        <v>19</v>
      </c>
      <c r="E16" s="52">
        <v>1</v>
      </c>
      <c r="F16" s="52">
        <f t="shared" ref="F16:F21" si="1">SUM(D16:E16)</f>
        <v>20</v>
      </c>
      <c r="H16" s="157"/>
    </row>
    <row r="17" spans="1:8" ht="15.75" x14ac:dyDescent="0.25">
      <c r="A17" s="41" t="s">
        <v>20</v>
      </c>
      <c r="B17" s="52">
        <v>17</v>
      </c>
      <c r="C17" s="52">
        <v>1</v>
      </c>
      <c r="D17" s="52">
        <f t="shared" si="0"/>
        <v>18</v>
      </c>
      <c r="E17" s="52">
        <v>2</v>
      </c>
      <c r="F17" s="52">
        <f t="shared" si="1"/>
        <v>20</v>
      </c>
      <c r="H17" s="157"/>
    </row>
    <row r="18" spans="1:8" ht="15.75" x14ac:dyDescent="0.25">
      <c r="A18" s="41" t="s">
        <v>21</v>
      </c>
      <c r="B18" s="52">
        <v>3</v>
      </c>
      <c r="C18" s="52">
        <v>1</v>
      </c>
      <c r="D18" s="52">
        <f t="shared" si="0"/>
        <v>4</v>
      </c>
      <c r="E18" s="52">
        <v>0</v>
      </c>
      <c r="F18" s="52">
        <f t="shared" si="1"/>
        <v>4</v>
      </c>
      <c r="H18" s="157"/>
    </row>
    <row r="19" spans="1:8" ht="15.75" x14ac:dyDescent="0.25">
      <c r="A19" s="41" t="s">
        <v>22</v>
      </c>
      <c r="B19" s="52">
        <v>13</v>
      </c>
      <c r="C19" s="52">
        <v>1</v>
      </c>
      <c r="D19" s="52">
        <f t="shared" si="0"/>
        <v>14</v>
      </c>
      <c r="E19" s="52">
        <v>4</v>
      </c>
      <c r="F19" s="52">
        <f t="shared" si="1"/>
        <v>18</v>
      </c>
      <c r="H19" s="157"/>
    </row>
    <row r="20" spans="1:8" ht="15.75" x14ac:dyDescent="0.25">
      <c r="A20" s="41" t="s">
        <v>23</v>
      </c>
      <c r="B20" s="52">
        <v>2</v>
      </c>
      <c r="C20" s="52">
        <v>5</v>
      </c>
      <c r="D20" s="52">
        <f t="shared" si="0"/>
        <v>7</v>
      </c>
      <c r="E20" s="52">
        <v>0</v>
      </c>
      <c r="F20" s="52">
        <f t="shared" si="1"/>
        <v>7</v>
      </c>
      <c r="H20" s="157"/>
    </row>
    <row r="21" spans="1:8" ht="16.5" thickBot="1" x14ac:dyDescent="0.3">
      <c r="A21" s="42" t="s">
        <v>24</v>
      </c>
      <c r="B21" s="53">
        <v>19</v>
      </c>
      <c r="C21" s="53">
        <v>6</v>
      </c>
      <c r="D21" s="53">
        <f t="shared" si="0"/>
        <v>25</v>
      </c>
      <c r="E21" s="53">
        <v>1</v>
      </c>
      <c r="F21" s="53">
        <f t="shared" si="1"/>
        <v>26</v>
      </c>
      <c r="H21" s="157"/>
    </row>
    <row r="22" spans="1:8" ht="17.25" thickTop="1" thickBot="1" x14ac:dyDescent="0.3">
      <c r="A22" s="43" t="s">
        <v>4</v>
      </c>
      <c r="B22" s="51">
        <f>SUM(B8:B21)</f>
        <v>413</v>
      </c>
      <c r="C22" s="51">
        <f>SUM(C8:C21)</f>
        <v>81</v>
      </c>
      <c r="D22" s="51">
        <f>SUM(D8:D21)</f>
        <v>494</v>
      </c>
      <c r="E22" s="51">
        <f>SUM(E8:E21)</f>
        <v>24</v>
      </c>
      <c r="F22" s="51">
        <f>SUM(F8:F21)</f>
        <v>518</v>
      </c>
      <c r="H22" s="157"/>
    </row>
    <row r="23" spans="1:8" ht="15.75" thickTop="1" x14ac:dyDescent="0.25">
      <c r="H23" s="157"/>
    </row>
  </sheetData>
  <mergeCells count="7">
    <mergeCell ref="A1:F1"/>
    <mergeCell ref="A2:F2"/>
    <mergeCell ref="B4:D4"/>
    <mergeCell ref="E4:E5"/>
    <mergeCell ref="F4:F5"/>
    <mergeCell ref="A3:F3"/>
    <mergeCell ref="A4:A5"/>
  </mergeCells>
  <printOptions horizontalCentered="1"/>
  <pageMargins left="1" right="1" top="1.5" bottom="1" header="1.5" footer="1"/>
  <pageSetup paperSize="9" firstPageNumber="15" orientation="landscape" useFirstPageNumber="1" horizontalDpi="300" verticalDpi="300" r:id="rId1"/>
  <headerFooter>
    <oddFooter>&amp;C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30</vt:i4>
      </vt:variant>
    </vt:vector>
  </HeadingPairs>
  <TitlesOfParts>
    <vt:vector size="61" baseType="lpstr">
      <vt:lpstr>(2)</vt:lpstr>
      <vt:lpstr>(3)</vt:lpstr>
      <vt:lpstr>(4)</vt:lpstr>
      <vt:lpstr>(5)</vt:lpstr>
      <vt:lpstr>(6)</vt:lpstr>
      <vt:lpstr>(7)</vt:lpstr>
      <vt:lpstr>(8)</vt:lpstr>
      <vt:lpstr>(9)</vt:lpstr>
      <vt:lpstr>(10)</vt:lpstr>
      <vt:lpstr>(11)</vt:lpstr>
      <vt:lpstr>(12)</vt:lpstr>
      <vt:lpstr>(13)</vt:lpstr>
      <vt:lpstr>(14)</vt:lpstr>
      <vt:lpstr>(15)</vt:lpstr>
      <vt:lpstr>(16)</vt:lpstr>
      <vt:lpstr>(17)</vt:lpstr>
      <vt:lpstr>(18)</vt:lpstr>
      <vt:lpstr>(19)</vt:lpstr>
      <vt:lpstr>(20)</vt:lpstr>
      <vt:lpstr>(21)</vt:lpstr>
      <vt:lpstr>(22)</vt:lpstr>
      <vt:lpstr>(23)</vt:lpstr>
      <vt:lpstr>(24)</vt:lpstr>
      <vt:lpstr>(25)</vt:lpstr>
      <vt:lpstr>(26)</vt:lpstr>
      <vt:lpstr>(27)</vt:lpstr>
      <vt:lpstr>(28)</vt:lpstr>
      <vt:lpstr>(29)</vt:lpstr>
      <vt:lpstr>(30)</vt:lpstr>
      <vt:lpstr>(31)</vt:lpstr>
      <vt:lpstr>Sheet1</vt:lpstr>
      <vt:lpstr>'(10)'!Print_Area</vt:lpstr>
      <vt:lpstr>'(11)'!Print_Area</vt:lpstr>
      <vt:lpstr>'(12)'!Print_Area</vt:lpstr>
      <vt:lpstr>'(13)'!Print_Area</vt:lpstr>
      <vt:lpstr>'(14)'!Print_Area</vt:lpstr>
      <vt:lpstr>'(15)'!Print_Area</vt:lpstr>
      <vt:lpstr>'(16)'!Print_Area</vt:lpstr>
      <vt:lpstr>'(17)'!Print_Area</vt:lpstr>
      <vt:lpstr>'(18)'!Print_Area</vt:lpstr>
      <vt:lpstr>'(19)'!Print_Area</vt:lpstr>
      <vt:lpstr>'(2)'!Print_Area</vt:lpstr>
      <vt:lpstr>'(20)'!Print_Area</vt:lpstr>
      <vt:lpstr>'(21)'!Print_Area</vt:lpstr>
      <vt:lpstr>'(22)'!Print_Area</vt:lpstr>
      <vt:lpstr>'(23)'!Print_Area</vt:lpstr>
      <vt:lpstr>'(24)'!Print_Area</vt:lpstr>
      <vt:lpstr>'(25)'!Print_Area</vt:lpstr>
      <vt:lpstr>'(26)'!Print_Area</vt:lpstr>
      <vt:lpstr>'(27)'!Print_Area</vt:lpstr>
      <vt:lpstr>'(28)'!Print_Area</vt:lpstr>
      <vt:lpstr>'(29)'!Print_Area</vt:lpstr>
      <vt:lpstr>'(3)'!Print_Area</vt:lpstr>
      <vt:lpstr>'(30)'!Print_Area</vt:lpstr>
      <vt:lpstr>'(31)'!Print_Area</vt:lpstr>
      <vt:lpstr>'(4)'!Print_Area</vt:lpstr>
      <vt:lpstr>'(5)'!Print_Area</vt:lpstr>
      <vt:lpstr>'(6)'!Print_Area</vt:lpstr>
      <vt:lpstr>'(7)'!Print_Area</vt:lpstr>
      <vt:lpstr>'(8)'!Print_Area</vt:lpstr>
      <vt:lpstr>'(9)'!Print_Area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Hadeel Abdul Hussain</dc:creator>
  <cp:lastModifiedBy>Rajaa Mahmod</cp:lastModifiedBy>
  <cp:lastPrinted>2015-05-27T05:27:00Z</cp:lastPrinted>
  <dcterms:created xsi:type="dcterms:W3CDTF">2012-04-22T06:28:01Z</dcterms:created>
  <dcterms:modified xsi:type="dcterms:W3CDTF">2016-05-15T09:11:44Z</dcterms:modified>
</cp:coreProperties>
</file>